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POLE RESSOURCES\Juridique\Indemnité de rupture conventionnelle\"/>
    </mc:Choice>
  </mc:AlternateContent>
  <xr:revisionPtr revIDLastSave="0" documentId="13_ncr:1_{AF6A6BF5-73FB-4798-8E9C-2F72BD436E22}" xr6:coauthVersionLast="47" xr6:coauthVersionMax="47" xr10:uidLastSave="{00000000-0000-0000-0000-000000000000}"/>
  <bookViews>
    <workbookView xWindow="-120" yWindow="-120" windowWidth="29040" windowHeight="15720" xr2:uid="{D60C918E-CB20-4E1F-96B8-3A97A3C09A84}"/>
  </bookViews>
  <sheets>
    <sheet name="rupture conventionn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 a="1"/>
  <c r="M8" i="1" s="1"/>
  <c r="F17" i="1" s="1" a="1"/>
  <c r="F17" i="1" s="1"/>
  <c r="G17" i="1" l="1"/>
  <c r="N5" i="1"/>
  <c r="L8" i="1"/>
  <c r="M14" i="1" l="1" a="1"/>
  <c r="M14" i="1" s="1"/>
  <c r="I22" i="1" s="1"/>
  <c r="M12" i="1" a="1"/>
  <c r="M12" i="1" s="1"/>
  <c r="M11" i="1" a="1"/>
  <c r="M11" i="1" s="1"/>
  <c r="M7" i="1" a="1"/>
  <c r="M7" i="1" s="1"/>
  <c r="F16" i="1" s="1"/>
  <c r="F18" i="1" l="1" a="1"/>
  <c r="F18" i="1" s="1"/>
  <c r="G18" i="1" s="1"/>
  <c r="F19" i="1" a="1"/>
  <c r="F19" i="1" s="1"/>
  <c r="G19" i="1" s="1"/>
  <c r="F20" i="1" l="1"/>
  <c r="E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<sst xmlns="http://schemas.openxmlformats.org/spreadsheetml/2006/main" count="21" uniqueCount="21">
  <si>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 xml:space="preserve">Compléter les cases :
</t>
  </si>
  <si>
    <t>CALCUL DES MONTANTS MINIMUM ET MAXIMUM DE L'INDEMNITE DE RUPTURE CONVENTIONNELLE</t>
  </si>
  <si>
    <t>Précision sur la rémunération à prendre en compte : article 4 du décret n° 2019-1596 du 31 décembre 2019 relatif à l'indemnité spécifique de rupture conventionnelle dans la fonction publique et portant diverses dispositions relatives aux dispositifs indemnitaires d'accompagnement des agents dans leurs transitions professionnelles</t>
  </si>
  <si>
    <t>Calcul de l'indemnité</t>
  </si>
  <si>
    <t>Montant minimum</t>
  </si>
  <si>
    <t>Montant maximum</t>
  </si>
  <si>
    <t>Le montant de l'indemnité à verser sera comprise entre</t>
  </si>
  <si>
    <t xml:space="preserve">et </t>
  </si>
  <si>
    <t>si total des services effectifs inférieur ou égal à 10 ans</t>
  </si>
  <si>
    <t>si total des services effectifs est entre 11 et 15 ans</t>
  </si>
  <si>
    <t>si total des services effectifs est entre 16 et 20 ans</t>
  </si>
  <si>
    <t>si total des services effectifs est entre 21 et 24 ans</t>
  </si>
  <si>
    <t>Total</t>
  </si>
  <si>
    <t>montant maxi</t>
  </si>
  <si>
    <t>Rémunération brute annuelle perçue par l'agent au cours de l'année civile précédant
celle de la date d'effet de la rupture conventionnelle</t>
  </si>
  <si>
    <r>
      <t xml:space="preserve">Durée de services effectifs accomplis dans la fonction publique de l'Etat, la fonction publique territoriale et la fonction publique hospitalière </t>
    </r>
    <r>
      <rPr>
        <i/>
        <sz val="11"/>
        <rFont val="Tahoma"/>
        <family val="2"/>
      </rPr>
      <t xml:space="preserve">(en qualité de fonctionnaire et de contractuel de droit privé ou public). </t>
    </r>
    <r>
      <rPr>
        <b/>
        <i/>
        <sz val="11"/>
        <color theme="8" tint="-0.249977111117893"/>
        <rFont val="Tahoma"/>
        <family val="2"/>
      </rPr>
      <t xml:space="preserve">Durée exprimée en années entières </t>
    </r>
  </si>
  <si>
    <t>1/6 de mois de rémunération brute jusqu'à 10 ans</t>
  </si>
  <si>
    <t>1/24ème de la rémunération brute annuelle perçue par l'agent 
par année d'ancienneté,
 dans la limite de vingt-quatre ans d'ancienneté.</t>
  </si>
  <si>
    <t>1/5 de mois de rémunération brute de 11 à 15 ans</t>
  </si>
  <si>
    <t>1/4 de mois de rémunération  brute de 16 à 20 ans</t>
  </si>
  <si>
    <t>1/3 de mois de rémunération  brute de 21 ans à 24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</si>
</sst>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</font>
    <font>
      <sz val="10"/>
      <color theme="0"/>
      <name val="Tahoma"/>
      <family val="2"/>
    </font>
    <font>
      <b/>
      <sz val="14"/>
      <name val="Tahoma"/>
      <family val="2"/>
    </font>
    <font>
      <b/>
      <sz val="10"/>
      <color theme="4" tint="0.79998168889431442"/>
      <name val="Century Gothic"/>
      <family val="2"/>
    </font>
    <font>
      <sz val="11"/>
      <color theme="4" tint="0.79998168889431442"/>
      <name val="Tahoma"/>
      <family val="2"/>
    </font>
    <font>
      <b/>
      <sz val="20"/>
      <color theme="0"/>
      <name val="Century Gothic"/>
      <family val="2"/>
    </font>
    <font>
      <sz val="11"/>
      <color theme="0"/>
      <name val="Calibri"/>
      <family val="2"/>
    </font>
    <font>
      <b/>
      <sz val="15"/>
      <color theme="4" tint="0.79998168889431442"/>
      <name val="Century Gothic"/>
      <family val="2"/>
    </font>
    <font>
      <sz val="11"/>
      <color theme="0"/>
      <name val="Tahoma"/>
      <family val="2"/>
    </font>
    <font>
      <sz val="8"/>
      <color theme="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b/>
      <sz val="10"/>
      <name val="Tahoma"/>
      <family val="2"/>
    </font>
    <font>
      <sz val="6"/>
      <name val="Tahoma"/>
      <family val="2"/>
    </font>
    <font>
      <b/>
      <sz val="15"/>
      <name val="Century Gothic"/>
      <family val="2"/>
    </font>
    <font>
      <sz val="11"/>
      <name val="Calibri"/>
      <family val="2"/>
    </font>
    <font>
      <i/>
      <sz val="11"/>
      <name val="Tahoma"/>
      <family val="2"/>
    </font>
    <font>
      <sz val="18"/>
      <name val="Tahoma"/>
      <family val="2"/>
    </font>
    <font>
      <b/>
      <i/>
      <sz val="11"/>
      <color theme="8" tint="-0.249977111117893"/>
      <name val="Tahoma"/>
      <family val="2"/>
    </font>
    <font>
      <sz val="20"/>
      <name val="Tahoma"/>
      <family val="2"/>
    </font>
    <font>
      <b/>
      <sz val="11"/>
      <name val="Calibri"/>
      <family val="2"/>
    </font>
    <font>
      <sz val="8"/>
      <color theme="7" tint="-0.249977111117893"/>
      <name val="Calibri"/>
      <family val="2"/>
    </font>
    <font>
      <sz val="8"/>
      <color theme="7" tint="-0.249977111117893"/>
      <name val="Tahoma"/>
      <family val="2"/>
    </font>
    <font>
      <b/>
      <sz val="18"/>
      <name val="Calibri"/>
      <family val="2"/>
    </font>
    <font>
      <b/>
      <sz val="20"/>
      <name val="Calibri"/>
      <family val="2"/>
    </font>
    <font>
      <sz val="8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9" fillId="0" borderId="0" xfId="0" applyFont="1"/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/>
    <xf numFmtId="0" fontId="18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 wrapText="1"/>
    </xf>
    <xf numFmtId="14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64" fontId="25" fillId="0" borderId="0" xfId="0" applyNumberFormat="1" applyFont="1" applyAlignment="1">
      <alignment horizontal="right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5" fillId="0" borderId="0" xfId="0" applyFont="1"/>
    <xf numFmtId="0" fontId="11" fillId="0" borderId="0" xfId="0" applyFont="1" applyAlignment="1">
      <alignment horizontal="right" vertical="center" wrapText="1"/>
    </xf>
    <xf numFmtId="164" fontId="30" fillId="0" borderId="0" xfId="0" applyNumberFormat="1" applyFont="1" applyAlignment="1">
      <alignment horizontal="right"/>
    </xf>
    <xf numFmtId="0" fontId="32" fillId="0" borderId="0" xfId="0" applyFont="1" applyAlignment="1">
      <alignment vertical="center"/>
    </xf>
    <xf numFmtId="164" fontId="27" fillId="5" borderId="4" xfId="0" applyNumberFormat="1" applyFont="1" applyFill="1" applyBorder="1" applyAlignment="1" applyProtection="1">
      <alignment vertical="center"/>
      <protection locked="0"/>
    </xf>
    <xf numFmtId="0" fontId="27" fillId="5" borderId="4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1" fontId="5" fillId="0" borderId="0" xfId="1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4" borderId="0" xfId="0" applyFont="1" applyFill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justify" vertical="center" wrapText="1"/>
    </xf>
    <xf numFmtId="2" fontId="29" fillId="6" borderId="0" xfId="0" applyNumberFormat="1" applyFont="1" applyFill="1" applyAlignment="1">
      <alignment horizontal="center" vertical="center"/>
    </xf>
    <xf numFmtId="2" fontId="23" fillId="6" borderId="0" xfId="0" applyNumberFormat="1" applyFont="1" applyFill="1" applyAlignment="1">
      <alignment horizontal="center" vertical="center"/>
    </xf>
    <xf numFmtId="2" fontId="27" fillId="8" borderId="0" xfId="0" applyNumberFormat="1" applyFont="1" applyFill="1" applyAlignment="1">
      <alignment horizontal="center" vertical="center" wrapText="1"/>
    </xf>
    <xf numFmtId="2" fontId="27" fillId="7" borderId="0" xfId="0" applyNumberFormat="1" applyFont="1" applyFill="1" applyAlignment="1">
      <alignment horizontal="center" vertical="center" wrapText="1"/>
    </xf>
    <xf numFmtId="164" fontId="34" fillId="7" borderId="2" xfId="0" applyNumberFormat="1" applyFont="1" applyFill="1" applyBorder="1" applyAlignment="1">
      <alignment horizontal="center" vertical="center"/>
    </xf>
    <xf numFmtId="164" fontId="34" fillId="7" borderId="3" xfId="0" applyNumberFormat="1" applyFont="1" applyFill="1" applyBorder="1" applyAlignment="1">
      <alignment horizontal="center" vertical="center"/>
    </xf>
    <xf numFmtId="164" fontId="25" fillId="0" borderId="1" xfId="0" applyNumberFormat="1" applyFont="1" applyBorder="1" applyAlignment="1" applyProtection="1">
      <alignment horizontal="center" vertical="center"/>
      <protection hidden="1"/>
    </xf>
    <xf numFmtId="164" fontId="30" fillId="0" borderId="1" xfId="0" applyNumberFormat="1" applyFont="1" applyBorder="1" applyAlignment="1" applyProtection="1">
      <alignment horizontal="center" vertical="center"/>
      <protection hidden="1"/>
    </xf>
    <xf numFmtId="164" fontId="34" fillId="8" borderId="1" xfId="0" applyNumberFormat="1" applyFont="1" applyFill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article_lc/LEGIARTI000041438783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460802</xdr:colOff>
      <xdr:row>1</xdr:row>
      <xdr:rowOff>38100</xdr:rowOff>
    </xdr:from>
    <xdr:to>
      <xdr:col>8</xdr:col>
      <xdr:colOff>1506479</xdr:colOff>
      <xdr:row>1</xdr:row>
      <xdr:rowOff>754764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05A66C9-E493-F2B1-C379-F5D2E3CA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952" y="200025"/>
          <a:ext cx="1607652" cy="716664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2</xdr:row>
      <xdr:rowOff>57150</xdr:rowOff>
    </xdr:from>
    <xdr:to>
      <xdr:col>4</xdr:col>
      <xdr:colOff>514453</xdr:colOff>
      <xdr:row>3</xdr:row>
      <xdr:rowOff>76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5860055-F290-6A98-5F33-A97A713C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5799" y="1276350"/>
          <a:ext cx="466829" cy="285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285750</xdr:colOff>
      <xdr:row>5</xdr:row>
      <xdr:rowOff>285750</xdr:rowOff>
    </xdr:to>
    <xdr:pic>
      <xdr:nvPicPr>
        <xdr:cNvPr id="3" name="Graphique 2" descr="Lien avec un remplissage un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FF23B9-B03E-77EB-2B1F-68663282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5725" y="2295525"/>
          <a:ext cx="285750" cy="285750"/>
        </a:xfrm>
        <a:prstGeom prst="rect">
          <a:avLst/>
        </a:prstGeom>
      </xdr:spPr>
    </xdr:pic>
    <xdr:clientData/>
  </xdr:twoCellAnchor>
  <xdr:twoCellAnchor>
    <xdr:from>
      <xdr:col>6</xdr:col>
      <xdr:colOff>342900</xdr:colOff>
      <xdr:row>13</xdr:row>
      <xdr:rowOff>57150</xdr:rowOff>
    </xdr:from>
    <xdr:to>
      <xdr:col>6</xdr:col>
      <xdr:colOff>352425</xdr:colOff>
      <xdr:row>20</xdr:row>
      <xdr:rowOff>19050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3BEBB213-EAD8-CB24-4D86-D2AD3DDD2D87}"/>
            </a:ext>
          </a:extLst>
        </xdr:cNvPr>
        <xdr:cNvCxnSpPr/>
      </xdr:nvCxnSpPr>
      <xdr:spPr>
        <a:xfrm flipH="1">
          <a:off x="5600700" y="4962525"/>
          <a:ext cx="9525" cy="21336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CDG50">
      <a:dk1>
        <a:sysClr val="windowText" lastClr="000000"/>
      </a:dk1>
      <a:lt1>
        <a:sysClr val="window" lastClr="FFFFFF"/>
      </a:lt1>
      <a:dk2>
        <a:srgbClr val="B487C0"/>
      </a:dk2>
      <a:lt2>
        <a:srgbClr val="D57284"/>
      </a:lt2>
      <a:accent1>
        <a:srgbClr val="C9435B"/>
      </a:accent1>
      <a:accent2>
        <a:srgbClr val="62386A"/>
      </a:accent2>
      <a:accent3>
        <a:srgbClr val="7E2535"/>
      </a:accent3>
      <a:accent4>
        <a:srgbClr val="D1BC4B"/>
      </a:accent4>
      <a:accent5>
        <a:srgbClr val="5C9FA3"/>
      </a:accent5>
      <a:accent6>
        <a:srgbClr val="606BB4"/>
      </a:accent6>
      <a:hlink>
        <a:srgbClr val="62386A"/>
      </a:hlink>
      <a:folHlink>
        <a:srgbClr val="330A4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loda/article_lc/LEGIARTI000041438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59E9-71BF-45F0-9321-5F16C04870BB}">
  <dimension ref="A1:XFC25"/>
  <sheetViews>
    <sheetView showGridLines="0" showRowColHeaders="0" tabSelected="1" topLeftCell="B1" workbookViewId="0">
      <selection activeCell="I8" sqref="I8"/>
    </sheetView>
  </sheetViews>
  <sheetFormatPr baseColWidth="10" defaultColWidth="0" defaultRowHeight="15" customHeight="1" zeroHeight="1" x14ac:dyDescent="0.25"/>
  <cols>
    <col min="1" max="1" width="1.28515625" style="1" hidden="1" customWidth="1"/>
    <col min="2" max="2" width="5.140625" style="1" customWidth="1"/>
    <col min="3" max="3" width="26" style="14" customWidth="1"/>
    <col min="4" max="4" width="28.7109375" style="14" customWidth="1"/>
    <col min="5" max="5" width="10.42578125" style="15" customWidth="1"/>
    <col min="6" max="6" width="15.5703125" style="14" customWidth="1"/>
    <col min="7" max="7" width="10.5703125" style="14" customWidth="1"/>
    <col min="8" max="8" width="8.42578125" style="14" customWidth="1"/>
    <col min="9" max="9" width="30.85546875" style="14" customWidth="1"/>
    <col min="10" max="10" width="1.140625" style="14" customWidth="1"/>
    <col min="11" max="11" width="19.85546875" style="14" hidden="1" customWidth="1"/>
    <col min="12" max="12" width="9.28515625" style="8" hidden="1" customWidth="1"/>
    <col min="13" max="13" width="11.5703125" style="14" hidden="1" customWidth="1"/>
    <col min="14" max="14" width="24.85546875" style="1" hidden="1" customWidth="1"/>
    <col min="15" max="33" width="0" style="1" hidden="1" customWidth="1"/>
    <col min="34" max="16383" width="11.5703125" style="1" hidden="1"/>
    <col min="16384" max="16384" width="16" style="1" hidden="1"/>
  </cols>
  <sheetData>
    <row r="1" spans="2:20" s="2" customFormat="1" ht="12.75" customHeight="1" x14ac:dyDescent="0.25">
      <c r="B1" s="50" t="s">
        <v>1</v>
      </c>
      <c r="C1" s="50"/>
      <c r="D1" s="50"/>
      <c r="E1" s="50"/>
      <c r="F1" s="50"/>
      <c r="G1" s="50"/>
      <c r="H1" s="3"/>
      <c r="I1" s="3"/>
      <c r="J1" s="3"/>
      <c r="K1" s="45"/>
      <c r="L1" s="7"/>
    </row>
    <row r="2" spans="2:20" s="2" customFormat="1" ht="67.5" customHeight="1" x14ac:dyDescent="0.25">
      <c r="B2" s="50"/>
      <c r="C2" s="50"/>
      <c r="D2" s="50"/>
      <c r="E2" s="50"/>
      <c r="F2" s="50"/>
      <c r="G2" s="50"/>
      <c r="H2" s="3"/>
      <c r="I2" s="3"/>
      <c r="J2" s="3"/>
      <c r="K2" s="45"/>
      <c r="L2" s="7"/>
    </row>
    <row r="3" spans="2:20" s="2" customFormat="1" ht="27" customHeight="1" x14ac:dyDescent="0.2">
      <c r="B3" s="17"/>
      <c r="C3" s="54" t="s">
        <v>0</v>
      </c>
      <c r="D3" s="54"/>
      <c r="E3" s="18"/>
      <c r="F3" s="18"/>
      <c r="G3" s="19"/>
      <c r="H3" s="4"/>
      <c r="I3" s="4"/>
      <c r="J3" s="4"/>
      <c r="K3" s="5"/>
      <c r="L3" s="7"/>
      <c r="M3" s="7"/>
      <c r="N3" s="7"/>
      <c r="O3" s="7"/>
      <c r="P3" s="7"/>
    </row>
    <row r="4" spans="2:20" s="2" customFormat="1" ht="14.25" customHeight="1" thickBot="1" x14ac:dyDescent="0.3">
      <c r="B4" s="20"/>
      <c r="C4" s="21"/>
      <c r="D4" s="21"/>
      <c r="E4" s="21"/>
      <c r="F4" s="21"/>
      <c r="G4" s="19"/>
      <c r="H4" s="4"/>
      <c r="I4" s="4"/>
      <c r="J4" s="4"/>
      <c r="K4" s="5"/>
      <c r="L4" s="7"/>
      <c r="M4" s="7"/>
      <c r="N4" s="7"/>
      <c r="O4" s="7"/>
      <c r="P4" s="7"/>
    </row>
    <row r="5" spans="2:20" s="2" customFormat="1" ht="39.75" customHeight="1" thickBot="1" x14ac:dyDescent="0.25">
      <c r="B5" s="17"/>
      <c r="C5" s="55" t="s">
        <v>14</v>
      </c>
      <c r="D5" s="55"/>
      <c r="E5" s="55"/>
      <c r="F5" s="55"/>
      <c r="G5" s="55"/>
      <c r="H5" s="55"/>
      <c r="I5" s="43"/>
      <c r="J5" s="9"/>
      <c r="K5" s="5"/>
      <c r="L5" s="5"/>
      <c r="M5" s="5"/>
      <c r="N5" s="46">
        <f>I5/12</f>
        <v>0</v>
      </c>
      <c r="O5" s="7"/>
      <c r="P5" s="7"/>
    </row>
    <row r="6" spans="2:20" s="2" customFormat="1" ht="33" customHeight="1" x14ac:dyDescent="0.2">
      <c r="B6" s="17"/>
      <c r="C6" s="56" t="s">
        <v>2</v>
      </c>
      <c r="D6" s="56"/>
      <c r="E6" s="56"/>
      <c r="F6" s="56"/>
      <c r="G6" s="56"/>
      <c r="H6" s="56"/>
      <c r="I6" s="22"/>
      <c r="J6" s="7"/>
      <c r="K6" s="5"/>
      <c r="L6" s="5"/>
      <c r="M6" s="5"/>
      <c r="N6" s="5"/>
      <c r="O6" s="7"/>
      <c r="P6" s="7"/>
    </row>
    <row r="7" spans="2:20" s="2" customFormat="1" ht="33" customHeight="1" thickBot="1" x14ac:dyDescent="0.25">
      <c r="B7" s="17"/>
      <c r="C7" s="23"/>
      <c r="D7" s="23"/>
      <c r="E7" s="24"/>
      <c r="F7" s="25"/>
      <c r="G7" s="26"/>
      <c r="H7" s="25"/>
      <c r="I7" s="26"/>
      <c r="J7" s="11"/>
      <c r="K7" s="5"/>
      <c r="L7" s="5"/>
      <c r="M7" s="5" cm="1">
        <f t="array" ref="M7">_xlfn.IFS(I8&lt;10,L8,L8=10,10,L8&gt;10,10)</f>
        <v>0</v>
      </c>
      <c r="N7" s="5" t="s">
        <v>8</v>
      </c>
      <c r="O7" s="7"/>
      <c r="P7" s="7"/>
    </row>
    <row r="8" spans="2:20" s="2" customFormat="1" ht="65.25" customHeight="1" thickBot="1" x14ac:dyDescent="0.25">
      <c r="B8" s="17"/>
      <c r="C8" s="55" t="s">
        <v>15</v>
      </c>
      <c r="D8" s="55"/>
      <c r="E8" s="55"/>
      <c r="F8" s="55"/>
      <c r="G8" s="55"/>
      <c r="H8" s="55"/>
      <c r="I8" s="44"/>
      <c r="J8" s="5"/>
      <c r="K8" s="5"/>
      <c r="L8" s="47">
        <f>ROUNDDOWN(I8,0)</f>
        <v>0</v>
      </c>
      <c r="M8" s="48" t="str" cm="1">
        <f t="array" ref="M8">_xlfn.IFS(I8&lt;10,"Non concerné",I8=10,"non concerné",I8&gt;10,I8-10)</f>
        <v>Non concerné</v>
      </c>
      <c r="N8" s="5" t="s">
        <v>9</v>
      </c>
      <c r="O8" s="7"/>
      <c r="P8" s="7"/>
    </row>
    <row r="9" spans="2:20" s="2" customFormat="1" ht="18" hidden="1" customHeight="1" x14ac:dyDescent="0.2">
      <c r="B9" s="17"/>
      <c r="C9" s="23"/>
      <c r="D9" s="23"/>
      <c r="E9" s="27"/>
      <c r="F9" s="28"/>
      <c r="G9" s="5"/>
      <c r="H9" s="4"/>
      <c r="I9" s="4"/>
      <c r="J9" s="4"/>
      <c r="K9" s="5"/>
      <c r="L9" s="5"/>
      <c r="M9" s="5"/>
      <c r="N9" s="5"/>
      <c r="O9" s="7"/>
      <c r="P9" s="7"/>
    </row>
    <row r="10" spans="2:20" s="2" customFormat="1" ht="12.75" hidden="1" customHeight="1" x14ac:dyDescent="0.2">
      <c r="B10" s="17"/>
      <c r="C10" s="29"/>
      <c r="D10" s="29"/>
      <c r="E10" s="30"/>
      <c r="F10" s="30"/>
      <c r="G10" s="5"/>
      <c r="H10" s="4"/>
      <c r="I10" s="4"/>
      <c r="J10" s="4"/>
      <c r="K10" s="4"/>
      <c r="L10" s="5"/>
      <c r="M10" s="5"/>
      <c r="N10" s="5"/>
      <c r="O10" s="7"/>
      <c r="P10" s="7"/>
    </row>
    <row r="11" spans="2:20" s="2" customFormat="1" ht="24.95" customHeight="1" x14ac:dyDescent="0.2">
      <c r="B11" s="17"/>
      <c r="C11" s="29"/>
      <c r="D11" s="31"/>
      <c r="E11" s="32"/>
      <c r="F11" s="32"/>
      <c r="G11" s="33"/>
      <c r="H11" s="4"/>
      <c r="I11" s="4"/>
      <c r="J11" s="4"/>
      <c r="K11" s="5"/>
      <c r="L11" s="5"/>
      <c r="M11" s="48" t="str" cm="1">
        <f t="array" ref="M11">_xlfn.IFS(L8&lt;15,"Non concerné",L8=15,"non concerné",L8&gt;15,L8-15)</f>
        <v>Non concerné</v>
      </c>
      <c r="N11" s="5" t="s">
        <v>10</v>
      </c>
      <c r="O11" s="7"/>
      <c r="P11" s="7"/>
    </row>
    <row r="12" spans="2:20" s="2" customFormat="1" ht="24.95" customHeight="1" x14ac:dyDescent="0.2">
      <c r="B12" s="17"/>
      <c r="C12" s="57" t="s">
        <v>3</v>
      </c>
      <c r="D12" s="58"/>
      <c r="E12" s="58"/>
      <c r="F12" s="58"/>
      <c r="G12" s="58"/>
      <c r="H12" s="58"/>
      <c r="I12" s="58"/>
      <c r="J12" s="4"/>
      <c r="K12" s="5"/>
      <c r="L12" s="5"/>
      <c r="M12" s="5" t="str" cm="1">
        <f t="array" ref="M12">_xlfn.IFS(L8&lt;20,"Non concerné",L8=20,"non concerné",L8=21,L8-20,L8=22,L8-20,L8=23,L8-20,L8=24,L8-20,L8&gt;24,4)</f>
        <v>Non concerné</v>
      </c>
      <c r="N12" s="5" t="s">
        <v>11</v>
      </c>
      <c r="O12" s="7"/>
      <c r="P12" s="7"/>
    </row>
    <row r="13" spans="2:20" s="2" customFormat="1" ht="24.95" customHeight="1" x14ac:dyDescent="0.2">
      <c r="B13" s="17"/>
      <c r="C13" s="29"/>
      <c r="D13" s="31"/>
      <c r="E13" s="32"/>
      <c r="F13" s="32"/>
      <c r="G13" s="33"/>
      <c r="H13" s="4"/>
      <c r="I13" s="4"/>
      <c r="J13" s="4"/>
      <c r="K13" s="5"/>
      <c r="L13" s="5"/>
      <c r="M13" s="5"/>
      <c r="N13" s="5"/>
      <c r="O13" s="7"/>
      <c r="P13" s="7"/>
    </row>
    <row r="14" spans="2:20" ht="19.5" customHeight="1" x14ac:dyDescent="0.25">
      <c r="B14" s="10"/>
      <c r="C14" s="60" t="s">
        <v>4</v>
      </c>
      <c r="D14" s="60"/>
      <c r="E14" s="60"/>
      <c r="F14" s="60"/>
      <c r="G14" s="10"/>
      <c r="H14" s="59" t="s">
        <v>5</v>
      </c>
      <c r="I14" s="59"/>
      <c r="J14" s="10"/>
      <c r="K14" s="5"/>
      <c r="L14" s="5"/>
      <c r="M14" s="12" cm="1">
        <f t="array" ref="M14">_xlfn.IFS(L8&gt;24,"24",L8=24,"24",L8&lt;24,L8)</f>
        <v>0</v>
      </c>
      <c r="N14" s="49" t="s">
        <v>13</v>
      </c>
      <c r="O14" s="6"/>
      <c r="P14" s="6"/>
      <c r="Q14" s="6"/>
      <c r="R14" s="6"/>
      <c r="S14" s="6"/>
      <c r="T14" s="6"/>
    </row>
    <row r="15" spans="2:20" ht="29.25" customHeight="1" x14ac:dyDescent="0.25">
      <c r="B15" s="34"/>
      <c r="C15" s="13"/>
      <c r="D15" s="13"/>
      <c r="E15" s="35"/>
      <c r="F15" s="13"/>
      <c r="G15" s="13"/>
      <c r="H15" s="13"/>
      <c r="I15" s="13"/>
      <c r="J15" s="13"/>
      <c r="K15" s="13"/>
      <c r="L15" s="14"/>
      <c r="N15" s="14"/>
    </row>
    <row r="16" spans="2:20" ht="20.100000000000001" customHeight="1" x14ac:dyDescent="0.25">
      <c r="C16" s="14" t="s">
        <v>16</v>
      </c>
      <c r="E16" s="36"/>
      <c r="F16" s="63">
        <f>I5/12/6*M7</f>
        <v>0</v>
      </c>
      <c r="G16" s="37"/>
      <c r="H16" s="53" t="s">
        <v>17</v>
      </c>
      <c r="I16" s="53"/>
      <c r="L16" s="14"/>
      <c r="N16" s="14"/>
    </row>
    <row r="17" spans="3:9" ht="20.100000000000001" customHeight="1" x14ac:dyDescent="0.25">
      <c r="C17" s="14" t="s">
        <v>18</v>
      </c>
      <c r="D17" s="38"/>
      <c r="E17" s="36"/>
      <c r="F17" s="63" t="str" cm="1">
        <f t="array" ref="F17">_xlfn.IFS(M8="Non concerné","Non concerné",M8=1,1/5*I5/12,M8=2,1/5*I5/12*2,M8=3,1/5*I5/12*3,M8=4,1/5*I5/12*4,M8=5,1/5*I5/12*5,M8&gt;6,1/5*I5/12*5,M8=6,1/5*I5/12*5)</f>
        <v>Non concerné</v>
      </c>
      <c r="G17" s="39">
        <f>IF(F17="Non concerné",0,F17)</f>
        <v>0</v>
      </c>
      <c r="H17" s="53"/>
      <c r="I17" s="53"/>
    </row>
    <row r="18" spans="3:9" ht="20.100000000000001" customHeight="1" x14ac:dyDescent="0.25">
      <c r="C18" s="14" t="s">
        <v>19</v>
      </c>
      <c r="D18" s="31"/>
      <c r="E18" s="36"/>
      <c r="F18" s="63" t="str" cm="1">
        <f t="array" ref="F18">_xlfn.IFS(M11="Non concerné","Non concerné",M11=1,1/4*I5/12,M11=2,1/4*I5/12*2,M11=3,1/4*I5/12*3,M11=4,1/4*I5/12*4,M11=5,1/4*I5/12*5,M11&gt;6,1/4*I5/12*5,M11=6,1/4*I5/12*5)</f>
        <v>Non concerné</v>
      </c>
      <c r="G18" s="9">
        <f>IF(F18="Non concerné",0,F18)</f>
        <v>0</v>
      </c>
      <c r="H18" s="53"/>
      <c r="I18" s="53"/>
    </row>
    <row r="19" spans="3:9" ht="20.100000000000001" customHeight="1" x14ac:dyDescent="0.25">
      <c r="C19" s="14" t="s">
        <v>20</v>
      </c>
      <c r="D19" s="31"/>
      <c r="E19" s="36"/>
      <c r="F19" s="63" t="str" cm="1">
        <f t="array" ref="F19">_xlfn.IFS(M12="Non concerné","Non concerné",M12=1,1/3*I5/12,M12=2,1/3*I5/12*2,M12=3,1/3*I5/12*3,M12=4,1/3*I5/12*4,M12&gt;4,1/3*I5/12*4)</f>
        <v>Non concerné</v>
      </c>
      <c r="G19" s="9">
        <f>IF(F19="Non concerné",0,F19)</f>
        <v>0</v>
      </c>
      <c r="H19" s="53"/>
      <c r="I19" s="53"/>
    </row>
    <row r="20" spans="3:9" ht="24.95" customHeight="1" x14ac:dyDescent="0.25">
      <c r="C20" s="29"/>
      <c r="D20" s="40"/>
      <c r="E20" s="41" t="s">
        <v>12</v>
      </c>
      <c r="F20" s="64">
        <f>F16+G17+G18+G19</f>
        <v>0</v>
      </c>
      <c r="G20" s="42"/>
      <c r="H20" s="53"/>
      <c r="I20" s="53"/>
    </row>
    <row r="21" spans="3:9" ht="15" customHeight="1" x14ac:dyDescent="0.25">
      <c r="F21" s="16"/>
    </row>
    <row r="22" spans="3:9" ht="53.25" customHeight="1" x14ac:dyDescent="0.25">
      <c r="C22" s="51" t="s">
        <v>6</v>
      </c>
      <c r="D22" s="52"/>
      <c r="E22" s="61">
        <f>F20</f>
        <v>0</v>
      </c>
      <c r="F22" s="62"/>
      <c r="G22" s="51" t="s">
        <v>7</v>
      </c>
      <c r="H22" s="52"/>
      <c r="I22" s="65">
        <f>I5/24*M14</f>
        <v>0</v>
      </c>
    </row>
    <row r="23" spans="3:9" ht="15" customHeight="1" x14ac:dyDescent="0.25"/>
    <row r="24" spans="3:9" ht="15" customHeight="1" x14ac:dyDescent="0.25"/>
    <row r="25" spans="3:9" ht="15" customHeight="1" x14ac:dyDescent="0.25"/>
  </sheetData>
  <sheetProtection algorithmName="SHA-512" hashValue="oaqx9NrVxrV1A5sww/m+hxdng84PtPERhhID6cwChLnSDxFOvPE45yzzyYscaXhii8hk0eqAhTte36S45AeaWw==" saltValue="tgg4WX2qIkzB00kBDbMw/g==" spinCount="100000" sheet="1" objects="1" scenarios="1"/>
  <mergeCells count="12">
    <mergeCell ref="B1:G2"/>
    <mergeCell ref="G22:H22"/>
    <mergeCell ref="C22:D22"/>
    <mergeCell ref="H16:I20"/>
    <mergeCell ref="C3:D3"/>
    <mergeCell ref="C5:H5"/>
    <mergeCell ref="C6:H6"/>
    <mergeCell ref="C8:H8"/>
    <mergeCell ref="C12:I12"/>
    <mergeCell ref="H14:I14"/>
    <mergeCell ref="C14:F14"/>
    <mergeCell ref="E22:F22"/>
  </mergeCells>
  <hyperlinks>
    <hyperlink ref="C6:H6" r:id="rId1" display="article 4 du décret n° 2019-1596 du 31 décembre 2019 relatif à l'indemnité spécifique de rupture conventionnelle dans la fonction publique et portant diverses dispositions relatives aux dispositifs indemnitaires d'accompagnement des agents dans leurs transitions professionnelles" xr:uid="{31C8AE8B-BC90-4F3C-80F5-475E9475AFF9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rupture conventionnelle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Marlène GIROD</dc:creator>
  <cp:lastModifiedBy>Marlène GIROD</cp:lastModifiedBy>
  <dcterms:created xsi:type="dcterms:W3CDTF">2023-02-02T13:30:23Z</dcterms:created>
  <dcterms:modified xsi:type="dcterms:W3CDTF">2026-08-11T14:57:12Z</dcterms:modified>
</cp:coreProperties>
</file>