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1580" windowHeight="8580" activeTab="0"/>
  </bookViews>
  <sheets>
    <sheet name="Page 1 - PlanningAgent" sheetId="1" r:id="rId1"/>
    <sheet name="Page 2 - Jrs fractionnement" sheetId="2" r:id="rId2"/>
    <sheet name="Page 3 - DHS 0 jr fractionnemnt" sheetId="3" r:id="rId3"/>
    <sheet name="Page 3 - DHS 1 jr fractionnemnt" sheetId="4" r:id="rId4"/>
    <sheet name="Page 3 - DHS 2 jr fractionnemnt" sheetId="5" r:id="rId5"/>
  </sheets>
  <definedNames>
    <definedName name="_xlnm.Print_Titles" localSheetId="0">'Page 1 - PlanningAgent'!$1:$3</definedName>
    <definedName name="_xlnm.Print_Area" localSheetId="0">'Page 1 - PlanningAgent'!$A$1:$X$83</definedName>
    <definedName name="_xlnm.Print_Area" localSheetId="1">'Page 2 - Jrs fractionnement'!$A$1:$N$35</definedName>
    <definedName name="_xlnm.Print_Area" localSheetId="2">'Page 3 - DHS 0 jr fractionnemnt'!$A$1:$K$57</definedName>
    <definedName name="_xlnm.Print_Area" localSheetId="3">'Page 3 - DHS 1 jr fractionnemnt'!$A$1:$K$56</definedName>
    <definedName name="_xlnm.Print_Area" localSheetId="4">'Page 3 - DHS 2 jr fractionnemnt'!$A$1:$K$56</definedName>
  </definedNames>
  <calcPr fullCalcOnLoad="1"/>
</workbook>
</file>

<file path=xl/sharedStrings.xml><?xml version="1.0" encoding="utf-8"?>
<sst xmlns="http://schemas.openxmlformats.org/spreadsheetml/2006/main" count="946" uniqueCount="118">
  <si>
    <t>mardi</t>
  </si>
  <si>
    <t>mercredi</t>
  </si>
  <si>
    <t>jeudi</t>
  </si>
  <si>
    <t>vendredi</t>
  </si>
  <si>
    <t>samedi</t>
  </si>
  <si>
    <t>dimanche</t>
  </si>
  <si>
    <t>lundi</t>
  </si>
  <si>
    <t>OCTOBRE</t>
  </si>
  <si>
    <t>NOVEMBRE</t>
  </si>
  <si>
    <t>DECEMBRE</t>
  </si>
  <si>
    <t>JANVIER</t>
  </si>
  <si>
    <t>SEPTEMBRE</t>
  </si>
  <si>
    <t>JUILLET</t>
  </si>
  <si>
    <t>FEVRIER</t>
  </si>
  <si>
    <t>MARS</t>
  </si>
  <si>
    <t>AVRIL</t>
  </si>
  <si>
    <t>MAI</t>
  </si>
  <si>
    <t>JUIN</t>
  </si>
  <si>
    <t>FERIE</t>
  </si>
  <si>
    <t>week-ends</t>
  </si>
  <si>
    <t>h</t>
  </si>
  <si>
    <t>AOUT</t>
  </si>
  <si>
    <t>minutes</t>
  </si>
  <si>
    <t>NOM DE LA COLLECTIVITE :</t>
  </si>
  <si>
    <t>heures payées par semaine</t>
  </si>
  <si>
    <t>heures</t>
  </si>
  <si>
    <t>Pour accéder au calendrier scolaire, cliquez ici.</t>
  </si>
  <si>
    <t>heures payées par mois</t>
  </si>
  <si>
    <t xml:space="preserve">heures faites correspondent à </t>
  </si>
  <si>
    <t xml:space="preserve">heures payées par mois correspondent à </t>
  </si>
  <si>
    <t>Un agent à temps complet :
-&gt; doit effectuer 1 607 heures de travail dans l'année 
-&gt; est payé 1 820 heures par an
-&gt; est payé 151,67 heures par mois
-&gt; est payé 35 heures par semaine</t>
  </si>
  <si>
    <t>Date de début du contrat :</t>
  </si>
  <si>
    <t>Date de fin du contrat :</t>
  </si>
  <si>
    <t>Nombre de jours du dernier mois</t>
  </si>
  <si>
    <t>Durée du contrat (en mois)</t>
  </si>
  <si>
    <t>Nombre de jours du premier mois</t>
  </si>
  <si>
    <t>Nombre de jours sur les autres mois</t>
  </si>
  <si>
    <t>Calcul de la durée du contrat :</t>
  </si>
  <si>
    <t xml:space="preserve">Complétez ce calendrier en indiquant des valeurs décimales (ex : si l'agent travaille 5h15min par jour, inscrire 5.25 h). Vous obtiendrez en bas du document le nombre d'heures effectuées dans l'année et, dans le document 2, la durée hebdomadaire de service à retenir. </t>
  </si>
  <si>
    <t>DATE DE DEBUT DU CONTRAT :</t>
  </si>
  <si>
    <t>DATE DE FIN DU CONTRAT :</t>
  </si>
  <si>
    <t>PRINCIPE DE L'ANNUALISATION :</t>
  </si>
  <si>
    <t>Dans le cas d'une annualisation du temps de travail en milieu scolaire, les jours de récupération ne sont pas des jours de RTT, les agents travaillant pour la plupart à temps non complet. Il s'agit uniquement d'une répartition particulière de leurs obligations annuelles de service, compte tenu du calendrier scolaire. Les agents sont appelés à eﬀectuer un nombre d'heures hebdomadaires supérieur à leur base hebdomadaire de rémunération pendant les périodes d'école. Le dépassement d'heures leur est restitué en période de vacances scolaires, sous forme de récupération, en complément des cinq semaines de congés annuels.</t>
  </si>
  <si>
    <t>REFERENCES DE CALCUL :</t>
  </si>
  <si>
    <t>Nombre d'heures de travail payées sur la période :</t>
  </si>
  <si>
    <t>Nombre d'heures payées par mois :</t>
  </si>
  <si>
    <t>heures payées sur</t>
  </si>
  <si>
    <t xml:space="preserve">mois correspondent à </t>
  </si>
  <si>
    <t>CALCUL DE LA DUREE HEBDOMADAIRE DE SERVICE DE</t>
  </si>
  <si>
    <t>POUR L'</t>
  </si>
  <si>
    <t>CALCULS :</t>
  </si>
  <si>
    <t>heures payées</t>
  </si>
  <si>
    <t>∕</t>
  </si>
  <si>
    <t>x 1820 / 1607</t>
  </si>
  <si>
    <t>Nombre d'heures de travail effectuées sur la période (voir le résultat de la page 1) :</t>
  </si>
  <si>
    <t xml:space="preserve"> x 35 / 151,67</t>
  </si>
  <si>
    <t>heures/semaine soit :</t>
  </si>
  <si>
    <t>Jour début de contrat</t>
  </si>
  <si>
    <t>Mois début de contrat</t>
  </si>
  <si>
    <t>Jour fin de contrat</t>
  </si>
  <si>
    <t>Mois fin de contrat</t>
  </si>
  <si>
    <t>Valeur entière DHS</t>
  </si>
  <si>
    <t>Valeur décimale convertie en minutes</t>
  </si>
  <si>
    <t>Nombre d'heures payées par semaine :</t>
  </si>
  <si>
    <t>La durée hebdomadaire à retenir est égale à  :</t>
  </si>
  <si>
    <t>Année début de contrat</t>
  </si>
  <si>
    <t>Année fin de contrat</t>
  </si>
  <si>
    <t>Nombre d'heures de travail effectuées sur la période :</t>
  </si>
  <si>
    <t>A COMPLETER IMPERATIVEMENT !</t>
  </si>
  <si>
    <t>N.B. : ce planning est construit à partir du calendrier national.</t>
  </si>
  <si>
    <t>Calcul du nombre de jours de fractionnement :</t>
  </si>
  <si>
    <t xml:space="preserve">Parmi ces </t>
  </si>
  <si>
    <t xml:space="preserve">jours, on compte </t>
  </si>
  <si>
    <t xml:space="preserve">Pendant les vacances tombant hors période 1er mai - 31 octobre, on compte : </t>
  </si>
  <si>
    <t>x</t>
  </si>
  <si>
    <t>-</t>
  </si>
  <si>
    <t>jours de congés annuels/récupération</t>
  </si>
  <si>
    <t xml:space="preserve">CALCUL DU NOMBRE DE JOURS DE FRACTIONNEMENT ACCORDES A </t>
  </si>
  <si>
    <t>AU TITRE DE L'</t>
  </si>
  <si>
    <t>REGLEMENTATION SUR LES CONGES ANNUELS :</t>
  </si>
  <si>
    <t>Nombre de jours de fractionnement auxquels l'agent peut prétendre :</t>
  </si>
  <si>
    <t>Page 1</t>
  </si>
  <si>
    <t>jours de congés annuels (à arrondir au demi supérieur)</t>
  </si>
  <si>
    <t>A compléter</t>
  </si>
  <si>
    <t>Remarque : cette page se met automatiquement à jour à partir du nombre de jours de fractionnement obtenu (page 1) et des données saisies dans le calendrier scolaire (page 2). Vous n'avez rien à compléter.</t>
  </si>
  <si>
    <t>Pour accéder au calcul du nombre de jours de fractionnement, cliquez ici.</t>
  </si>
  <si>
    <t>x 1820 / 1600</t>
  </si>
  <si>
    <t>CONCLUSION :</t>
  </si>
  <si>
    <t>Page 3</t>
  </si>
  <si>
    <t>Un agent à temps complet :
-&gt; doit effectuer 1 607 heures de travail dans l'année avant déduction du jour de fractionnement
-&gt; effectuera 1 600 heures de travail dans l'année une fois le jour de fractionnement déduit
-&gt; est payé 1 820 heures par an
-&gt; est payé 151,67 heures par mois
-&gt; est payé 35 heures par semaine</t>
  </si>
  <si>
    <t>Un agent à temps complet :
-&gt; doit effectuer 1 607 heures de travail dans l'année avant déduction des 2 jours de fractionnement
-&gt; effectuera 1 593 heures de travail dans l'année une fois les 2 jours de fractionnement déduits
-&gt; est payé 1 820 heures par an
-&gt; est payé 151,67 heures par mois
-&gt; est payé 35 heures par semaine</t>
  </si>
  <si>
    <t>CALCUL DU NOMBRE DE JOURS DE FRACTIONNEMENT POUR UN AGENT ANNUALISE :</t>
  </si>
  <si>
    <t>Pour les agents non annualisés, les jours de fractionnement sont posés sur des jours habituellement travaillés. Pour les agents annualisés, cela est plus difficile, leur présence étant en général nécessaire pour s'occuper des enfants. Aussi, pour ne pas léser les agents en refusant systématiquement l'octroi des jours de fractionnement en raison des nécessités de service, il est possible d'accorder ces jours en les déduisant du total d'heures à réaliser dans l'année. Les pages 3 suivantes calculent la durée hebdomadaire de service en fonction du résultat obtenu ci-dessus.</t>
  </si>
  <si>
    <t>x 1820 / 1593</t>
  </si>
  <si>
    <r>
      <t xml:space="preserve">Selon le décret n° 85-1250 du 26 novembre 1985 :
-&gt; les fonctionnaires ont droit à 5 semaines de congés annuels 
</t>
    </r>
    <r>
      <rPr>
        <i/>
        <sz val="10"/>
        <rFont val="Arial"/>
        <family val="2"/>
      </rPr>
      <t>(Remarque : pour les agents qui ne travaillent qu'une partie de l'année, ce chiffre est proratisé).</t>
    </r>
    <r>
      <rPr>
        <sz val="10"/>
        <rFont val="Arial"/>
        <family val="2"/>
      </rPr>
      <t xml:space="preserve">
-&gt; les agents qui posent 5, 6 ou 7 jours de congés annuels en dehors de la période du 1</t>
    </r>
    <r>
      <rPr>
        <vertAlign val="superscript"/>
        <sz val="10"/>
        <rFont val="Arial"/>
        <family val="2"/>
      </rPr>
      <t>er</t>
    </r>
    <r>
      <rPr>
        <sz val="10"/>
        <rFont val="Arial"/>
        <family val="2"/>
      </rPr>
      <t xml:space="preserve"> mai au 31 octobre de l’année en cours ont droit à 1 jour de congé supplémentaire. Ceux qui posent 8 jours ont le droit à 2 jours supplémentaires.</t>
    </r>
  </si>
  <si>
    <t>Nombre de semaines de congés annuels auxquelles l'agent a droit :</t>
  </si>
  <si>
    <t>Nombre de jours de travail par semaine d'école :</t>
  </si>
  <si>
    <t>Se complète automatiquement</t>
  </si>
  <si>
    <t>Parmi ces</t>
  </si>
  <si>
    <t>semaines, nombre de semaines tombant hors de la période 1er mai - 31 octobre :</t>
  </si>
  <si>
    <t>semaines, nombre de jours pendant lesquels l'agent a travaillé :</t>
  </si>
  <si>
    <t xml:space="preserve">Nombre de semaines de vacances scolaires au cours de la période considérée :
</t>
  </si>
  <si>
    <t>(16 pour une année complète, à voir sur le planning page 1 si l'agent ne travaille pas toute l'année)</t>
  </si>
  <si>
    <t>Page 2</t>
  </si>
  <si>
    <t>Soit en semaines</t>
  </si>
  <si>
    <t>) x</t>
  </si>
  <si>
    <t>∕ (</t>
  </si>
  <si>
    <t>Pour continuer le calcul, cliquez ici</t>
  </si>
  <si>
    <r>
      <t xml:space="preserve">Pour un agent annualisé, il est difficile de savoir si les conditions d'octroi des jours de fractionnement sont remplies. 
Certaines collectivités ont fait le choix de définir, parmi les jours d'absence, quels sont les jours de récupération et quels sont les jours de congés annuels (planning établi avec l'accord de l'agent conformément aux dispositions de l'article 3 du décret n° 85-1250) : dans ce cas, la situation est simple.
Mais, pour la plupart d'entre elles, la distinction n'est pas établie. Dans ce cas, pour savoir à combien de jours de fractionnement l'agent peut prétendre, il semble logique, mais ce n’est là qu’une interprétation laissée à l'entière appréciation du lecteur, de pouvoir retenir le raisonnement suivant :
» Au cours d'une année scolaire, il y a 16 semaines de vacances.
» Sur ces 16 semaines, un agent a droit à 5 semaines de congés annuels, soit 5/16ème de congés annuels répartis sur l’ensemble des vacances scolaires de l’année.
</t>
    </r>
    <r>
      <rPr>
        <i/>
        <sz val="10"/>
        <rFont val="Arial"/>
        <family val="2"/>
      </rPr>
      <t xml:space="preserve">Remarque : cette part des 5/16èmes ne peut s'appliquer que dans le cas où l'agent a travaillé toute l'année scolaire et uniquement pendant les jours d'école. Dans le cas où il n'a travaillé qu'une partie de l'année ou travaillé pendant les vacances scolaires, cette fraction doit être adaptée. </t>
    </r>
  </si>
  <si>
    <t xml:space="preserve">vacances scolaires tombant hors de la période 1er mai - 31 octobre </t>
  </si>
  <si>
    <t>vacances scolaires tombant pendant la période 1er mai - 31 octobre</t>
  </si>
  <si>
    <t>Pour les fonctionnaires, saisir l'année complète</t>
  </si>
  <si>
    <t>NOM ET PRENOM DE L'AGENT :</t>
  </si>
  <si>
    <t>ANNEE SCOLAIRE 2021-2022</t>
  </si>
  <si>
    <t>1*</t>
  </si>
  <si>
    <t>* jour de rentrée des enseignants</t>
  </si>
  <si>
    <t>PONT</t>
  </si>
  <si>
    <t>(7 pour l'année complète, à voir sur le planning page 1 si l'agent ne travaille pas toute l'année)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</si>
</sst>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 numFmtId="167" formatCode="h:mm:ss;@"/>
    <numFmt numFmtId="168" formatCode="[$-40C]dddd\ d\ mmmm\ yyyy"/>
    <numFmt numFmtId="169" formatCode="&quot;Vrai&quot;;&quot;Vrai&quot;;&quot;Faux&quot;"/>
    <numFmt numFmtId="170" formatCode="&quot;Actif&quot;;&quot;Actif&quot;;&quot;Inactif&quot;"/>
    <numFmt numFmtId="171" formatCode="[$€-2]\ #,##0.00_);[Red]\([$€-2]\ #,##0.00\)"/>
    <numFmt numFmtId="172" formatCode="0.0"/>
    <numFmt numFmtId="173" formatCode="0.0000000000"/>
    <numFmt numFmtId="174" formatCode="0.00000000"/>
    <numFmt numFmtId="175" formatCode="0.00000"/>
    <numFmt numFmtId="176" formatCode="0.000"/>
  </numFmts>
  <fonts count="81">
    <font>
      <sz val="10"/>
      <name val="Arial"/>
      <family val="0"/>
    </font>
    <font>
      <sz val="10"/>
      <color indexed="10"/>
      <name val="Arial"/>
      <family val="2"/>
    </font>
    <font>
      <sz val="8"/>
      <name val="Arial"/>
      <family val="2"/>
    </font>
    <font>
      <b/>
      <sz val="10"/>
      <name val="Arial"/>
      <family val="2"/>
    </font>
    <font>
      <b/>
      <sz val="10"/>
      <color indexed="10"/>
      <name val="Arial"/>
      <family val="2"/>
    </font>
    <font>
      <i/>
      <sz val="8"/>
      <name val="Arial"/>
      <family val="2"/>
    </font>
    <font>
      <i/>
      <sz val="10"/>
      <name val="Arial"/>
      <family val="2"/>
    </font>
    <font>
      <b/>
      <i/>
      <sz val="10"/>
      <name val="Arial"/>
      <family val="2"/>
    </font>
    <font>
      <b/>
      <u val="single"/>
      <sz val="10"/>
      <name val="Arial"/>
      <family val="2"/>
    </font>
    <font>
      <u val="single"/>
      <sz val="10"/>
      <name val="Arial"/>
      <family val="2"/>
    </font>
    <font>
      <vertAlign val="superscript"/>
      <sz val="10"/>
      <name val="Arial"/>
      <family val="2"/>
    </font>
    <font>
      <sz val="8.5"/>
      <name val="Arial"/>
      <family val="2"/>
    </font>
    <font>
      <i/>
      <sz val="9"/>
      <name val="Arial"/>
      <family val="2"/>
    </font>
    <font>
      <i/>
      <sz val="7.5"/>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30"/>
      <name val="Arial"/>
      <family val="2"/>
    </font>
    <font>
      <sz val="10"/>
      <color indexed="9"/>
      <name val="Arial"/>
      <family val="2"/>
    </font>
    <font>
      <sz val="10"/>
      <color indexed="22"/>
      <name val="Arial"/>
      <family val="2"/>
    </font>
    <font>
      <sz val="10"/>
      <color indexed="30"/>
      <name val="Calibri"/>
      <family val="2"/>
    </font>
    <font>
      <sz val="10"/>
      <color indexed="55"/>
      <name val="Arial"/>
      <family val="2"/>
    </font>
    <font>
      <i/>
      <sz val="10"/>
      <color indexed="22"/>
      <name val="Arial"/>
      <family val="2"/>
    </font>
    <font>
      <b/>
      <sz val="10"/>
      <color indexed="55"/>
      <name val="Arial"/>
      <family val="2"/>
    </font>
    <font>
      <b/>
      <i/>
      <sz val="10"/>
      <color indexed="55"/>
      <name val="Arial"/>
      <family val="2"/>
    </font>
    <font>
      <i/>
      <sz val="10"/>
      <color indexed="55"/>
      <name val="Arial"/>
      <family val="2"/>
    </font>
    <font>
      <i/>
      <sz val="10"/>
      <color indexed="10"/>
      <name val="Arial"/>
      <family val="2"/>
    </font>
    <font>
      <sz val="10"/>
      <color indexed="30"/>
      <name val="Arial"/>
      <family val="2"/>
    </font>
    <font>
      <u val="single"/>
      <sz val="10"/>
      <color indexed="30"/>
      <name val="Arial"/>
      <family val="2"/>
    </font>
    <font>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b/>
      <sz val="10"/>
      <color rgb="FFFF0000"/>
      <name val="Arial"/>
      <family val="2"/>
    </font>
    <font>
      <i/>
      <sz val="10"/>
      <color rgb="FF0070C0"/>
      <name val="Arial"/>
      <family val="2"/>
    </font>
    <font>
      <sz val="10"/>
      <color theme="0"/>
      <name val="Arial"/>
      <family val="2"/>
    </font>
    <font>
      <sz val="10"/>
      <color theme="0" tint="-0.1499900072813034"/>
      <name val="Arial"/>
      <family val="2"/>
    </font>
    <font>
      <sz val="10"/>
      <color rgb="FF0070C0"/>
      <name val="Calibri"/>
      <family val="2"/>
    </font>
    <font>
      <sz val="10"/>
      <color theme="0" tint="-0.24997000396251678"/>
      <name val="Arial"/>
      <family val="2"/>
    </font>
    <font>
      <i/>
      <sz val="10"/>
      <color theme="0" tint="-0.1499900072813034"/>
      <name val="Arial"/>
      <family val="2"/>
    </font>
    <font>
      <b/>
      <sz val="10"/>
      <color theme="0" tint="-0.24997000396251678"/>
      <name val="Arial"/>
      <family val="2"/>
    </font>
    <font>
      <b/>
      <i/>
      <sz val="10"/>
      <color theme="0" tint="-0.24997000396251678"/>
      <name val="Arial"/>
      <family val="2"/>
    </font>
    <font>
      <i/>
      <sz val="10"/>
      <color theme="0" tint="-0.24997000396251678"/>
      <name val="Arial"/>
      <family val="2"/>
    </font>
    <font>
      <i/>
      <sz val="10"/>
      <color rgb="FFFF0000"/>
      <name val="Arial"/>
      <family val="2"/>
    </font>
    <font>
      <sz val="10"/>
      <color rgb="FF0070C0"/>
      <name val="Arial"/>
      <family val="2"/>
    </font>
    <font>
      <u val="single"/>
      <sz val="10"/>
      <color rgb="FF0070C0"/>
      <name val="Arial"/>
      <family val="2"/>
    </font>
    <font>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99"/>
        <bgColor indexed="64"/>
      </patternFill>
    </fill>
    <fill>
      <patternFill patternType="lightUp"/>
    </fill>
    <fill>
      <patternFill patternType="solid">
        <fgColor theme="0" tint="-0.24997000396251678"/>
        <bgColor indexed="64"/>
      </patternFill>
    </fill>
    <fill>
      <patternFill patternType="solid">
        <fgColor indexed="47"/>
        <bgColor indexed="64"/>
      </patternFill>
    </fill>
    <fill>
      <patternFill patternType="solid">
        <fgColor indexed="41"/>
        <bgColor indexed="64"/>
      </patternFill>
    </fill>
    <fill>
      <patternFill patternType="solid">
        <fgColor theme="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double"/>
    </border>
    <border>
      <left>
        <color indexed="63"/>
      </left>
      <right style="double"/>
      <top style="double"/>
      <bottom style="double"/>
    </border>
    <border>
      <left>
        <color indexed="63"/>
      </left>
      <right>
        <color indexed="63"/>
      </right>
      <top style="double"/>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double"/>
      <bottom style="double"/>
    </border>
    <border>
      <left>
        <color indexed="63"/>
      </left>
      <right style="medium"/>
      <top style="medium"/>
      <bottom style="thin"/>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52" fillId="27" borderId="1" applyNumberFormat="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332">
    <xf numFmtId="0" fontId="0" fillId="0" borderId="0" xfId="0"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left"/>
    </xf>
    <xf numFmtId="0" fontId="0" fillId="33" borderId="10" xfId="0" applyFont="1" applyFill="1" applyBorder="1" applyAlignment="1">
      <alignment horizontal="center"/>
    </xf>
    <xf numFmtId="0" fontId="0" fillId="34" borderId="10" xfId="0" applyFont="1" applyFill="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1" fillId="0" borderId="0" xfId="0" applyFont="1" applyBorder="1" applyAlignment="1">
      <alignment horizontal="left"/>
    </xf>
    <xf numFmtId="0" fontId="1" fillId="0" borderId="0" xfId="0" applyFont="1" applyAlignment="1">
      <alignment horizontal="lef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0" xfId="0" applyAlignment="1">
      <alignment/>
    </xf>
    <xf numFmtId="0" fontId="0" fillId="0" borderId="0" xfId="0" applyFont="1" applyAlignment="1">
      <alignment/>
    </xf>
    <xf numFmtId="0" fontId="0" fillId="0" borderId="0" xfId="0" applyBorder="1" applyAlignment="1">
      <alignment/>
    </xf>
    <xf numFmtId="0" fontId="3" fillId="0" borderId="0" xfId="0" applyFont="1" applyBorder="1" applyAlignment="1" applyProtection="1">
      <alignment horizontal="left" vertical="center"/>
      <protection/>
    </xf>
    <xf numFmtId="0" fontId="3" fillId="0" borderId="0" xfId="0" applyFont="1" applyBorder="1" applyAlignment="1">
      <alignment horizontal="right" vertical="center" wrapText="1"/>
    </xf>
    <xf numFmtId="0" fontId="5" fillId="0" borderId="0" xfId="0" applyFont="1" applyBorder="1" applyAlignment="1">
      <alignment wrapText="1"/>
    </xf>
    <xf numFmtId="0" fontId="6" fillId="0" borderId="0" xfId="0" applyFont="1" applyBorder="1" applyAlignment="1">
      <alignment vertical="center" wrapText="1"/>
    </xf>
    <xf numFmtId="0" fontId="0" fillId="0" borderId="0" xfId="0" applyBorder="1" applyAlignment="1">
      <alignment/>
    </xf>
    <xf numFmtId="0" fontId="6" fillId="0" borderId="0" xfId="0" applyFont="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3" fontId="0" fillId="0" borderId="0" xfId="0" applyNumberFormat="1" applyAlignment="1">
      <alignment horizontal="center"/>
    </xf>
    <xf numFmtId="2" fontId="0" fillId="0" borderId="0" xfId="0" applyNumberFormat="1" applyAlignment="1">
      <alignment horizontal="center"/>
    </xf>
    <xf numFmtId="3" fontId="0" fillId="0" borderId="0" xfId="0" applyNumberFormat="1" applyFont="1" applyAlignment="1">
      <alignment horizontal="center"/>
    </xf>
    <xf numFmtId="0" fontId="0" fillId="0" borderId="0" xfId="0" applyBorder="1" applyAlignment="1">
      <alignment horizontal="center"/>
    </xf>
    <xf numFmtId="4" fontId="0" fillId="35" borderId="0" xfId="0" applyNumberFormat="1" applyFill="1" applyAlignment="1">
      <alignment horizontal="center"/>
    </xf>
    <xf numFmtId="4" fontId="0" fillId="0" borderId="0" xfId="0" applyNumberFormat="1" applyFill="1" applyAlignment="1">
      <alignment horizontal="center"/>
    </xf>
    <xf numFmtId="0" fontId="0" fillId="0" borderId="0" xfId="0" applyFont="1" applyFill="1" applyAlignment="1">
      <alignment horizontal="center"/>
    </xf>
    <xf numFmtId="4" fontId="66" fillId="0" borderId="0" xfId="0" applyNumberFormat="1" applyFont="1" applyFill="1" applyAlignment="1">
      <alignment horizontal="center"/>
    </xf>
    <xf numFmtId="0" fontId="0" fillId="0" borderId="0" xfId="0" applyFont="1" applyFill="1" applyAlignment="1">
      <alignment horizontal="left"/>
    </xf>
    <xf numFmtId="0" fontId="0" fillId="0" borderId="0" xfId="0" applyFill="1" applyAlignment="1">
      <alignment/>
    </xf>
    <xf numFmtId="0" fontId="0" fillId="0" borderId="0" xfId="0" applyFont="1" applyBorder="1" applyAlignment="1">
      <alignment/>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horizontal="left"/>
    </xf>
    <xf numFmtId="0" fontId="0" fillId="0" borderId="11" xfId="0" applyFont="1" applyBorder="1" applyAlignment="1">
      <alignment horizontal="left"/>
    </xf>
    <xf numFmtId="0" fontId="67" fillId="0" borderId="12" xfId="0" applyFont="1" applyBorder="1" applyAlignment="1">
      <alignment vertical="center"/>
    </xf>
    <xf numFmtId="2" fontId="4" fillId="0" borderId="13" xfId="0" applyNumberFormat="1" applyFont="1" applyBorder="1" applyAlignment="1">
      <alignment horizontal="center" vertical="center"/>
    </xf>
    <xf numFmtId="4" fontId="0" fillId="35" borderId="0" xfId="0" applyNumberFormat="1" applyFont="1" applyFill="1" applyBorder="1" applyAlignment="1">
      <alignment horizontal="center"/>
    </xf>
    <xf numFmtId="2" fontId="0" fillId="35" borderId="0" xfId="0" applyNumberFormat="1" applyFont="1" applyFill="1" applyBorder="1" applyAlignment="1">
      <alignment horizontal="center"/>
    </xf>
    <xf numFmtId="4" fontId="68" fillId="0" borderId="0" xfId="0" applyNumberFormat="1" applyFont="1" applyFill="1" applyAlignment="1">
      <alignment horizontal="center"/>
    </xf>
    <xf numFmtId="0" fontId="68" fillId="0" borderId="0" xfId="0" applyFont="1" applyFill="1" applyAlignment="1">
      <alignment horizontal="right"/>
    </xf>
    <xf numFmtId="0" fontId="68" fillId="0" borderId="0" xfId="0" applyFont="1" applyFill="1" applyAlignment="1">
      <alignment horizontal="left"/>
    </xf>
    <xf numFmtId="0" fontId="68" fillId="0"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8" fillId="0" borderId="0" xfId="0" applyFont="1" applyAlignment="1">
      <alignment/>
    </xf>
    <xf numFmtId="0" fontId="0" fillId="0" borderId="0" xfId="0" applyFont="1" applyBorder="1" applyAlignment="1">
      <alignment horizontal="left" wrapText="1"/>
    </xf>
    <xf numFmtId="0" fontId="0" fillId="0" borderId="0" xfId="0" applyBorder="1" applyAlignment="1">
      <alignment horizontal="left"/>
    </xf>
    <xf numFmtId="0" fontId="0" fillId="0" borderId="0" xfId="0" applyFont="1" applyAlignment="1">
      <alignment horizontal="left"/>
    </xf>
    <xf numFmtId="2" fontId="0" fillId="35" borderId="0" xfId="0" applyNumberFormat="1" applyFont="1" applyFill="1" applyAlignment="1">
      <alignment horizontal="center"/>
    </xf>
    <xf numFmtId="0" fontId="3" fillId="11" borderId="14" xfId="0" applyFont="1" applyFill="1" applyBorder="1" applyAlignment="1">
      <alignment horizontal="right" vertical="center"/>
    </xf>
    <xf numFmtId="14" fontId="0" fillId="0" borderId="0" xfId="0" applyNumberFormat="1" applyBorder="1" applyAlignment="1">
      <alignment horizontal="center"/>
    </xf>
    <xf numFmtId="2" fontId="69" fillId="0" borderId="0" xfId="0" applyNumberFormat="1" applyFont="1" applyBorder="1" applyAlignment="1">
      <alignment horizontal="center"/>
    </xf>
    <xf numFmtId="2" fontId="0" fillId="0" borderId="0" xfId="0" applyNumberFormat="1" applyAlignment="1">
      <alignment/>
    </xf>
    <xf numFmtId="0" fontId="70" fillId="0" borderId="0" xfId="0" applyFont="1" applyAlignment="1">
      <alignment horizontal="left"/>
    </xf>
    <xf numFmtId="2" fontId="0" fillId="0" borderId="0" xfId="0" applyNumberFormat="1" applyFont="1" applyFill="1" applyAlignment="1">
      <alignment horizontal="center"/>
    </xf>
    <xf numFmtId="0" fontId="0" fillId="0" borderId="0" xfId="0" applyFont="1" applyFill="1" applyAlignment="1">
      <alignment/>
    </xf>
    <xf numFmtId="2" fontId="0" fillId="35" borderId="0" xfId="0" applyNumberFormat="1" applyFont="1" applyFill="1" applyBorder="1" applyAlignment="1">
      <alignment horizontal="center"/>
    </xf>
    <xf numFmtId="0" fontId="3" fillId="11" borderId="14" xfId="0" applyFont="1" applyFill="1" applyBorder="1" applyAlignment="1">
      <alignment vertical="center"/>
    </xf>
    <xf numFmtId="0" fontId="3" fillId="11" borderId="15" xfId="0" applyFont="1" applyFill="1" applyBorder="1" applyAlignment="1">
      <alignment vertical="center"/>
    </xf>
    <xf numFmtId="0" fontId="0" fillId="0" borderId="0" xfId="0" applyAlignment="1">
      <alignment horizontal="center"/>
    </xf>
    <xf numFmtId="0" fontId="0" fillId="0" borderId="0" xfId="0" applyFont="1" applyBorder="1" applyAlignment="1">
      <alignment/>
    </xf>
    <xf numFmtId="0" fontId="0" fillId="11" borderId="16" xfId="0" applyFill="1" applyBorder="1" applyAlignment="1">
      <alignment/>
    </xf>
    <xf numFmtId="0" fontId="0" fillId="11" borderId="14" xfId="0" applyFill="1" applyBorder="1" applyAlignment="1">
      <alignment/>
    </xf>
    <xf numFmtId="14" fontId="0" fillId="0" borderId="0" xfId="0" applyNumberFormat="1" applyFill="1" applyBorder="1" applyAlignment="1">
      <alignment/>
    </xf>
    <xf numFmtId="2" fontId="0" fillId="35" borderId="0" xfId="0" applyNumberFormat="1" applyFill="1" applyAlignment="1">
      <alignment horizontal="center"/>
    </xf>
    <xf numFmtId="2" fontId="68" fillId="0" borderId="0" xfId="0" applyNumberFormat="1" applyFont="1" applyFill="1" applyBorder="1" applyAlignment="1">
      <alignment horizontal="left"/>
    </xf>
    <xf numFmtId="4" fontId="68" fillId="0" borderId="0" xfId="0" applyNumberFormat="1" applyFont="1" applyFill="1" applyAlignment="1">
      <alignment horizontal="right"/>
    </xf>
    <xf numFmtId="4" fontId="71" fillId="0" borderId="0" xfId="0" applyNumberFormat="1" applyFont="1" applyFill="1" applyAlignment="1">
      <alignment horizontal="center"/>
    </xf>
    <xf numFmtId="0" fontId="67" fillId="0" borderId="0" xfId="0" applyFont="1" applyFill="1" applyAlignment="1">
      <alignment/>
    </xf>
    <xf numFmtId="0" fontId="70" fillId="0" borderId="0" xfId="0" applyFont="1" applyFill="1" applyAlignment="1">
      <alignment/>
    </xf>
    <xf numFmtId="0" fontId="70" fillId="0" borderId="0" xfId="0" applyFont="1" applyFill="1" applyAlignment="1">
      <alignment/>
    </xf>
    <xf numFmtId="0" fontId="72" fillId="0" borderId="0" xfId="0" applyFont="1" applyFill="1" applyAlignment="1">
      <alignment/>
    </xf>
    <xf numFmtId="0" fontId="9" fillId="0" borderId="0" xfId="0" applyFont="1" applyAlignment="1">
      <alignment horizontal="left"/>
    </xf>
    <xf numFmtId="0" fontId="9" fillId="0" borderId="0" xfId="0" applyFont="1" applyFill="1" applyAlignment="1">
      <alignment horizontal="left"/>
    </xf>
    <xf numFmtId="0" fontId="9" fillId="0" borderId="0" xfId="0" applyFont="1" applyAlignment="1">
      <alignment horizontal="center"/>
    </xf>
    <xf numFmtId="1" fontId="67" fillId="0" borderId="0" xfId="0" applyNumberFormat="1" applyFont="1" applyFill="1" applyAlignment="1">
      <alignment horizontal="right"/>
    </xf>
    <xf numFmtId="0" fontId="67" fillId="0" borderId="0" xfId="0" applyFont="1" applyFill="1" applyAlignment="1">
      <alignment horizontal="center"/>
    </xf>
    <xf numFmtId="0" fontId="67" fillId="0" borderId="0" xfId="0" applyFont="1" applyFill="1" applyAlignment="1">
      <alignment horizontal="left"/>
    </xf>
    <xf numFmtId="0" fontId="70" fillId="0" borderId="0" xfId="0" applyFont="1" applyAlignment="1">
      <alignment/>
    </xf>
    <xf numFmtId="0" fontId="73" fillId="0" borderId="0" xfId="0" applyFont="1" applyFill="1" applyAlignment="1">
      <alignment/>
    </xf>
    <xf numFmtId="0" fontId="74" fillId="0" borderId="0" xfId="0" applyFont="1" applyFill="1" applyBorder="1" applyAlignment="1">
      <alignment vertical="center"/>
    </xf>
    <xf numFmtId="0" fontId="72" fillId="0" borderId="0" xfId="0" applyFont="1" applyAlignment="1">
      <alignment/>
    </xf>
    <xf numFmtId="0" fontId="72" fillId="0" borderId="0" xfId="0" applyFont="1" applyAlignment="1">
      <alignment horizontal="center"/>
    </xf>
    <xf numFmtId="0" fontId="75" fillId="0" borderId="0" xfId="0" applyFont="1" applyAlignment="1">
      <alignment vertical="center" wrapText="1"/>
    </xf>
    <xf numFmtId="0" fontId="72" fillId="0" borderId="0" xfId="0" applyFont="1" applyBorder="1" applyAlignment="1">
      <alignment horizontal="left"/>
    </xf>
    <xf numFmtId="0" fontId="72" fillId="0" borderId="0" xfId="0" applyFont="1" applyFill="1" applyBorder="1" applyAlignment="1">
      <alignment vertical="center" wrapText="1"/>
    </xf>
    <xf numFmtId="1" fontId="76" fillId="0" borderId="0" xfId="0" applyNumberFormat="1" applyFont="1" applyFill="1" applyBorder="1" applyAlignment="1">
      <alignment horizontal="center"/>
    </xf>
    <xf numFmtId="0" fontId="72" fillId="0" borderId="0" xfId="0" applyFont="1" applyFill="1" applyAlignment="1">
      <alignment horizontal="center"/>
    </xf>
    <xf numFmtId="0" fontId="76" fillId="0" borderId="0" xfId="0" applyFont="1" applyFill="1" applyAlignment="1">
      <alignment/>
    </xf>
    <xf numFmtId="0" fontId="72" fillId="0" borderId="0" xfId="0" applyFont="1" applyAlignment="1">
      <alignment/>
    </xf>
    <xf numFmtId="1" fontId="72" fillId="0" borderId="0" xfId="0" applyNumberFormat="1" applyFont="1" applyAlignment="1">
      <alignment horizontal="center"/>
    </xf>
    <xf numFmtId="0" fontId="74" fillId="0" borderId="0" xfId="0" applyFont="1" applyFill="1" applyAlignment="1">
      <alignment horizontal="left"/>
    </xf>
    <xf numFmtId="0" fontId="72" fillId="0" borderId="0" xfId="0" applyFont="1" applyAlignment="1">
      <alignment vertical="center"/>
    </xf>
    <xf numFmtId="0" fontId="76" fillId="0" borderId="0" xfId="0" applyFont="1" applyAlignment="1">
      <alignment/>
    </xf>
    <xf numFmtId="0" fontId="76" fillId="0" borderId="0" xfId="0" applyFont="1" applyAlignment="1">
      <alignment horizontal="center"/>
    </xf>
    <xf numFmtId="0" fontId="0" fillId="0" borderId="0" xfId="0" applyFont="1" applyFill="1" applyBorder="1" applyAlignment="1" applyProtection="1">
      <alignment horizontal="center"/>
      <protection locked="0"/>
    </xf>
    <xf numFmtId="0" fontId="66" fillId="0" borderId="0" xfId="0" applyFont="1" applyFill="1" applyBorder="1" applyAlignment="1" applyProtection="1">
      <alignment horizontal="center"/>
      <protection locked="0"/>
    </xf>
    <xf numFmtId="0" fontId="6" fillId="0" borderId="0" xfId="0" applyFont="1" applyBorder="1" applyAlignment="1">
      <alignment wrapText="1"/>
    </xf>
    <xf numFmtId="0" fontId="6" fillId="0" borderId="0" xfId="0" applyFont="1" applyAlignment="1">
      <alignment wrapText="1"/>
    </xf>
    <xf numFmtId="0" fontId="77" fillId="0" borderId="0" xfId="0" applyFont="1" applyAlignment="1">
      <alignment vertical="center" wrapText="1"/>
    </xf>
    <xf numFmtId="0" fontId="66" fillId="0" borderId="17" xfId="0" applyFont="1" applyFill="1" applyBorder="1" applyAlignment="1" applyProtection="1">
      <alignment horizontal="center"/>
      <protection locked="0"/>
    </xf>
    <xf numFmtId="0" fontId="66" fillId="36" borderId="17" xfId="0" applyFont="1" applyFill="1" applyBorder="1" applyAlignment="1" applyProtection="1">
      <alignment horizontal="center"/>
      <protection locked="0"/>
    </xf>
    <xf numFmtId="0" fontId="0" fillId="37" borderId="0" xfId="0" applyFont="1" applyFill="1" applyBorder="1" applyAlignment="1" applyProtection="1">
      <alignment horizontal="center"/>
      <protection locked="0"/>
    </xf>
    <xf numFmtId="0" fontId="0" fillId="37" borderId="18" xfId="0" applyFont="1" applyFill="1" applyBorder="1" applyAlignment="1" applyProtection="1">
      <alignment horizontal="center"/>
      <protection locked="0"/>
    </xf>
    <xf numFmtId="0" fontId="66" fillId="0" borderId="17" xfId="0" applyFont="1" applyFill="1" applyBorder="1" applyAlignment="1" applyProtection="1">
      <alignment horizontal="left"/>
      <protection locked="0"/>
    </xf>
    <xf numFmtId="0" fontId="66" fillId="0" borderId="17" xfId="0" applyFont="1" applyFill="1" applyBorder="1" applyAlignment="1" applyProtection="1">
      <alignment/>
      <protection locked="0"/>
    </xf>
    <xf numFmtId="0" fontId="66" fillId="36" borderId="17" xfId="0" applyFont="1" applyFill="1" applyBorder="1" applyAlignment="1" applyProtection="1">
      <alignment horizontal="left"/>
      <protection locked="0"/>
    </xf>
    <xf numFmtId="0" fontId="66" fillId="36" borderId="19" xfId="0" applyFont="1" applyFill="1" applyBorder="1" applyAlignment="1" applyProtection="1">
      <alignment horizontal="left"/>
      <protection locked="0"/>
    </xf>
    <xf numFmtId="0" fontId="0" fillId="0" borderId="14" xfId="0" applyFont="1" applyFill="1" applyBorder="1" applyAlignment="1" applyProtection="1">
      <alignment horizontal="center"/>
      <protection locked="0"/>
    </xf>
    <xf numFmtId="0" fontId="66" fillId="0" borderId="20" xfId="0" applyFont="1" applyFill="1" applyBorder="1" applyAlignment="1" applyProtection="1">
      <alignment horizontal="left"/>
      <protection locked="0"/>
    </xf>
    <xf numFmtId="0" fontId="0" fillId="37" borderId="21" xfId="0" applyFont="1" applyFill="1" applyBorder="1" applyAlignment="1" applyProtection="1">
      <alignment horizontal="center"/>
      <protection locked="0"/>
    </xf>
    <xf numFmtId="0" fontId="0" fillId="37" borderId="14" xfId="0" applyFont="1" applyFill="1" applyBorder="1" applyAlignment="1" applyProtection="1">
      <alignment horizontal="center"/>
      <protection locked="0"/>
    </xf>
    <xf numFmtId="0" fontId="66" fillId="37" borderId="14" xfId="0" applyFont="1" applyFill="1" applyBorder="1" applyAlignment="1" applyProtection="1">
      <alignment horizontal="right"/>
      <protection locked="0"/>
    </xf>
    <xf numFmtId="0" fontId="66" fillId="37" borderId="20" xfId="0" applyFont="1" applyFill="1" applyBorder="1" applyAlignment="1" applyProtection="1">
      <alignment horizontal="left"/>
      <protection locked="0"/>
    </xf>
    <xf numFmtId="0" fontId="66" fillId="36" borderId="20" xfId="0" applyFont="1" applyFill="1" applyBorder="1" applyAlignment="1" applyProtection="1">
      <alignment horizontal="left"/>
      <protection locked="0"/>
    </xf>
    <xf numFmtId="0" fontId="66" fillId="0" borderId="19" xfId="0" applyFont="1" applyFill="1" applyBorder="1" applyAlignment="1" applyProtection="1">
      <alignment horizontal="center"/>
      <protection locked="0"/>
    </xf>
    <xf numFmtId="0" fontId="1" fillId="37" borderId="19" xfId="0" applyFont="1" applyFill="1" applyBorder="1" applyAlignment="1" applyProtection="1">
      <alignment horizontal="center"/>
      <protection locked="0"/>
    </xf>
    <xf numFmtId="0" fontId="0" fillId="37" borderId="16" xfId="0" applyFont="1" applyFill="1" applyBorder="1" applyAlignment="1" applyProtection="1">
      <alignment horizontal="center"/>
      <protection locked="0"/>
    </xf>
    <xf numFmtId="0" fontId="66" fillId="37" borderId="14" xfId="0" applyFont="1" applyFill="1" applyBorder="1" applyAlignment="1" applyProtection="1">
      <alignment horizontal="center"/>
      <protection locked="0"/>
    </xf>
    <xf numFmtId="0" fontId="66" fillId="36" borderId="20" xfId="0" applyFont="1" applyFill="1" applyBorder="1" applyAlignment="1" applyProtection="1">
      <alignment horizontal="center"/>
      <protection locked="0"/>
    </xf>
    <xf numFmtId="0" fontId="66" fillId="37" borderId="20" xfId="0" applyFont="1" applyFill="1" applyBorder="1" applyAlignment="1" applyProtection="1">
      <alignment horizontal="center"/>
      <protection locked="0"/>
    </xf>
    <xf numFmtId="0" fontId="66" fillId="0" borderId="20" xfId="0" applyFont="1" applyFill="1" applyBorder="1" applyAlignment="1" applyProtection="1">
      <alignment horizontal="center"/>
      <protection locked="0"/>
    </xf>
    <xf numFmtId="0" fontId="1" fillId="37" borderId="15" xfId="0" applyFont="1" applyFill="1" applyBorder="1" applyAlignment="1" applyProtection="1">
      <alignment horizontal="center"/>
      <protection locked="0"/>
    </xf>
    <xf numFmtId="0" fontId="66" fillId="36" borderId="15" xfId="0" applyFont="1" applyFill="1" applyBorder="1" applyAlignment="1" applyProtection="1">
      <alignment horizontal="left"/>
      <protection locked="0"/>
    </xf>
    <xf numFmtId="0" fontId="76" fillId="0" borderId="0" xfId="0" applyFont="1" applyFill="1" applyAlignment="1">
      <alignment horizontal="center"/>
    </xf>
    <xf numFmtId="0" fontId="68" fillId="0" borderId="0" xfId="0" applyFont="1" applyFill="1" applyAlignment="1">
      <alignment horizontal="left"/>
    </xf>
    <xf numFmtId="0" fontId="7" fillId="0" borderId="0" xfId="0" applyFont="1" applyAlignment="1">
      <alignment horizontal="lef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xf>
    <xf numFmtId="0" fontId="78" fillId="0" borderId="0" xfId="0" applyFont="1" applyAlignment="1">
      <alignment vertical="center"/>
    </xf>
    <xf numFmtId="0" fontId="78" fillId="0" borderId="0" xfId="0" applyFont="1" applyAlignment="1">
      <alignment horizontal="center" vertical="center"/>
    </xf>
    <xf numFmtId="0" fontId="0" fillId="0" borderId="0" xfId="0" applyFont="1" applyAlignment="1">
      <alignment horizontal="right" vertical="center"/>
    </xf>
    <xf numFmtId="0" fontId="67" fillId="0" borderId="22" xfId="0" applyFont="1" applyBorder="1" applyAlignment="1">
      <alignment horizontal="center" vertical="center"/>
    </xf>
    <xf numFmtId="0" fontId="0" fillId="0" borderId="0" xfId="0" applyFont="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0" fillId="0" borderId="0" xfId="0" applyFont="1" applyFill="1" applyAlignment="1">
      <alignment vertical="center"/>
    </xf>
    <xf numFmtId="0" fontId="54" fillId="0" borderId="0" xfId="44" applyAlignment="1" applyProtection="1">
      <alignment horizontal="center"/>
      <protection/>
    </xf>
    <xf numFmtId="0" fontId="74" fillId="0" borderId="0" xfId="0" applyFont="1" applyFill="1" applyBorder="1" applyAlignment="1">
      <alignment horizontal="center" vertical="center"/>
    </xf>
    <xf numFmtId="0" fontId="75" fillId="0" borderId="0" xfId="0" applyFont="1" applyAlignment="1">
      <alignment horizontal="center" vertical="center" wrapText="1"/>
    </xf>
    <xf numFmtId="0" fontId="72" fillId="0" borderId="0" xfId="0" applyFont="1" applyBorder="1" applyAlignment="1">
      <alignment horizontal="center"/>
    </xf>
    <xf numFmtId="0" fontId="72" fillId="0" borderId="0" xfId="0" applyFont="1" applyFill="1" applyBorder="1" applyAlignment="1">
      <alignment horizontal="center" vertical="center" wrapText="1"/>
    </xf>
    <xf numFmtId="0" fontId="74" fillId="0" borderId="0" xfId="0" applyFont="1" applyFill="1" applyAlignment="1">
      <alignment horizontal="center"/>
    </xf>
    <xf numFmtId="0" fontId="72" fillId="0" borderId="0" xfId="0" applyFont="1" applyAlignment="1">
      <alignment horizontal="center" vertical="center"/>
    </xf>
    <xf numFmtId="2" fontId="0" fillId="0" borderId="0" xfId="0" applyNumberFormat="1" applyFont="1" applyAlignment="1">
      <alignment horizontal="right" vertical="center"/>
    </xf>
    <xf numFmtId="1" fontId="67" fillId="35" borderId="23" xfId="0" applyNumberFormat="1" applyFont="1" applyFill="1" applyBorder="1" applyAlignment="1">
      <alignment horizontal="center" vertical="center"/>
    </xf>
    <xf numFmtId="0" fontId="67" fillId="35" borderId="24" xfId="0" applyFont="1" applyFill="1" applyBorder="1" applyAlignment="1">
      <alignment horizontal="center" vertical="center"/>
    </xf>
    <xf numFmtId="0" fontId="67" fillId="35" borderId="22" xfId="0" applyFont="1" applyFill="1" applyBorder="1" applyAlignment="1">
      <alignment horizontal="center" vertical="center"/>
    </xf>
    <xf numFmtId="0" fontId="67" fillId="0" borderId="0" xfId="0" applyFont="1" applyFill="1" applyBorder="1" applyAlignment="1">
      <alignment vertical="center"/>
    </xf>
    <xf numFmtId="0" fontId="67" fillId="0" borderId="0" xfId="0" applyFont="1" applyFill="1" applyAlignment="1">
      <alignment horizontal="center" vertical="center"/>
    </xf>
    <xf numFmtId="0" fontId="67" fillId="0" borderId="0" xfId="0" applyFont="1" applyFill="1" applyAlignment="1">
      <alignment horizontal="left" vertical="center"/>
    </xf>
    <xf numFmtId="0" fontId="74" fillId="0" borderId="0" xfId="0" applyFont="1" applyFill="1" applyAlignment="1">
      <alignment horizontal="left" vertical="center"/>
    </xf>
    <xf numFmtId="0" fontId="70" fillId="0" borderId="0" xfId="0" applyFont="1" applyAlignment="1">
      <alignment vertical="center"/>
    </xf>
    <xf numFmtId="0" fontId="74" fillId="0" borderId="0" xfId="0" applyFont="1" applyFill="1" applyAlignment="1">
      <alignment horizontal="center" vertical="center"/>
    </xf>
    <xf numFmtId="0" fontId="67" fillId="0" borderId="0" xfId="0" applyFont="1" applyBorder="1" applyAlignment="1">
      <alignment horizontal="center" vertical="center" wrapText="1"/>
    </xf>
    <xf numFmtId="0" fontId="66" fillId="0" borderId="0" xfId="0" applyFont="1" applyFill="1" applyBorder="1" applyAlignment="1" applyProtection="1">
      <alignment horizontal="center"/>
      <protection locked="0"/>
    </xf>
    <xf numFmtId="0" fontId="67" fillId="0" borderId="0" xfId="0" applyFont="1" applyBorder="1" applyAlignment="1">
      <alignment vertical="center" wrapText="1"/>
    </xf>
    <xf numFmtId="0" fontId="78" fillId="0" borderId="0" xfId="0" applyFont="1" applyAlignment="1">
      <alignment horizontal="left" vertical="center"/>
    </xf>
    <xf numFmtId="0" fontId="78" fillId="0" borderId="0" xfId="0" applyFont="1" applyAlignment="1">
      <alignment horizontal="center" vertical="center" wrapText="1"/>
    </xf>
    <xf numFmtId="0" fontId="78" fillId="38" borderId="0" xfId="0" applyFont="1" applyFill="1" applyBorder="1" applyAlignment="1">
      <alignment horizontal="center" vertical="center"/>
    </xf>
    <xf numFmtId="0" fontId="79" fillId="0" borderId="0" xfId="0" applyFont="1" applyAlignment="1">
      <alignment horizontal="left" vertical="center"/>
    </xf>
    <xf numFmtId="0" fontId="78" fillId="0" borderId="0" xfId="0" applyFont="1" applyFill="1" applyBorder="1" applyAlignment="1">
      <alignment horizontal="center" vertical="center"/>
    </xf>
    <xf numFmtId="0" fontId="78" fillId="38" borderId="0" xfId="0" applyFont="1" applyFill="1" applyAlignment="1">
      <alignment horizontal="center" vertical="center"/>
    </xf>
    <xf numFmtId="0" fontId="78" fillId="0" borderId="0" xfId="0" applyFont="1" applyBorder="1" applyAlignment="1">
      <alignment horizontal="center" vertical="center"/>
    </xf>
    <xf numFmtId="0" fontId="78" fillId="0" borderId="0" xfId="0" applyFont="1" applyAlignment="1">
      <alignment vertical="center" wrapText="1"/>
    </xf>
    <xf numFmtId="0" fontId="77" fillId="0" borderId="0" xfId="0" applyFont="1" applyAlignment="1">
      <alignment horizontal="center" vertical="center"/>
    </xf>
    <xf numFmtId="0" fontId="0" fillId="0" borderId="0" xfId="0" applyFont="1" applyFill="1" applyAlignment="1">
      <alignment horizontal="center" vertical="center"/>
    </xf>
    <xf numFmtId="0" fontId="68" fillId="0" borderId="0" xfId="0" applyFont="1" applyAlignment="1">
      <alignment horizontal="center" vertical="center"/>
    </xf>
    <xf numFmtId="0" fontId="67" fillId="0" borderId="0" xfId="0" applyFont="1" applyBorder="1" applyAlignment="1">
      <alignment horizontal="left" vertical="center" wrapText="1"/>
    </xf>
    <xf numFmtId="0" fontId="71" fillId="0" borderId="0" xfId="0" applyFont="1" applyAlignment="1">
      <alignment horizontal="center" vertical="center"/>
    </xf>
    <xf numFmtId="0" fontId="77" fillId="0" borderId="0" xfId="0" applyFont="1" applyAlignment="1">
      <alignment vertical="center"/>
    </xf>
    <xf numFmtId="0" fontId="6" fillId="0" borderId="0" xfId="0" applyFont="1" applyAlignment="1">
      <alignment vertical="center"/>
    </xf>
    <xf numFmtId="0" fontId="68" fillId="0" borderId="0" xfId="0" applyFont="1" applyAlignment="1">
      <alignment horizontal="right" vertical="center"/>
    </xf>
    <xf numFmtId="176" fontId="78" fillId="0" borderId="0" xfId="0" applyNumberFormat="1" applyFont="1" applyAlignment="1">
      <alignment horizontal="right" vertical="center"/>
    </xf>
    <xf numFmtId="0" fontId="5" fillId="0" borderId="25" xfId="0" applyFont="1" applyBorder="1" applyAlignment="1">
      <alignment vertical="center" wrapText="1"/>
    </xf>
    <xf numFmtId="0" fontId="0" fillId="10" borderId="10" xfId="0" applyFont="1" applyFill="1" applyBorder="1" applyAlignment="1">
      <alignment horizontal="center"/>
    </xf>
    <xf numFmtId="0" fontId="66" fillId="10" borderId="20" xfId="0" applyFont="1" applyFill="1" applyBorder="1" applyAlignment="1" applyProtection="1">
      <alignment horizontal="center"/>
      <protection locked="0"/>
    </xf>
    <xf numFmtId="0" fontId="66" fillId="10" borderId="19" xfId="0" applyFont="1" applyFill="1" applyBorder="1" applyAlignment="1" applyProtection="1">
      <alignment horizontal="center"/>
      <protection locked="0"/>
    </xf>
    <xf numFmtId="0" fontId="66" fillId="10" borderId="17" xfId="0" applyFont="1" applyFill="1" applyBorder="1" applyAlignment="1" applyProtection="1">
      <alignment/>
      <protection locked="0"/>
    </xf>
    <xf numFmtId="176" fontId="78" fillId="38" borderId="0" xfId="0" applyNumberFormat="1" applyFont="1" applyFill="1" applyAlignment="1">
      <alignment horizontal="center" vertical="center"/>
    </xf>
    <xf numFmtId="176" fontId="78" fillId="0" borderId="0" xfId="0" applyNumberFormat="1" applyFont="1" applyAlignment="1">
      <alignment horizontal="left" vertical="center"/>
    </xf>
    <xf numFmtId="0" fontId="5" fillId="0" borderId="25" xfId="0" applyFont="1" applyFill="1" applyBorder="1" applyAlignment="1" applyProtection="1">
      <alignment/>
      <protection locked="0"/>
    </xf>
    <xf numFmtId="176" fontId="78" fillId="38" borderId="0" xfId="0" applyNumberFormat="1" applyFont="1" applyFill="1" applyAlignment="1" applyProtection="1">
      <alignment horizontal="center" vertical="center" wrapText="1"/>
      <protection/>
    </xf>
    <xf numFmtId="0" fontId="66" fillId="0" borderId="0" xfId="0" applyFont="1" applyFill="1" applyBorder="1" applyAlignment="1" applyProtection="1">
      <alignment horizontal="center"/>
      <protection locked="0"/>
    </xf>
    <xf numFmtId="0" fontId="66" fillId="36" borderId="17" xfId="0" applyFont="1" applyFill="1" applyBorder="1" applyAlignment="1" applyProtection="1">
      <alignment horizontal="center"/>
      <protection locked="0"/>
    </xf>
    <xf numFmtId="0" fontId="66" fillId="0" borderId="26" xfId="0" applyFont="1" applyFill="1" applyBorder="1" applyAlignment="1" applyProtection="1">
      <alignment/>
      <protection locked="0"/>
    </xf>
    <xf numFmtId="0" fontId="66" fillId="0" borderId="0" xfId="0" applyFont="1" applyFill="1" applyBorder="1" applyAlignment="1" applyProtection="1">
      <alignment horizontal="center"/>
      <protection locked="0"/>
    </xf>
    <xf numFmtId="0" fontId="66" fillId="0" borderId="17" xfId="0" applyFont="1" applyFill="1" applyBorder="1" applyAlignment="1" applyProtection="1">
      <alignment horizontal="center"/>
      <protection locked="0"/>
    </xf>
    <xf numFmtId="0" fontId="66" fillId="0" borderId="17"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80" fillId="0" borderId="0" xfId="0" applyFont="1" applyFill="1" applyBorder="1" applyAlignment="1" applyProtection="1">
      <alignment/>
      <protection locked="0"/>
    </xf>
    <xf numFmtId="0" fontId="80" fillId="10" borderId="0" xfId="0" applyFont="1" applyFill="1" applyBorder="1" applyAlignment="1" applyProtection="1">
      <alignment horizontal="center"/>
      <protection locked="0"/>
    </xf>
    <xf numFmtId="0" fontId="80" fillId="0" borderId="0" xfId="0" applyFont="1" applyFill="1" applyBorder="1" applyAlignment="1" applyProtection="1">
      <alignment horizontal="center"/>
      <protection locked="0"/>
    </xf>
    <xf numFmtId="0" fontId="80" fillId="0" borderId="14" xfId="0" applyFont="1" applyFill="1" applyBorder="1" applyAlignment="1" applyProtection="1">
      <alignment horizontal="center"/>
      <protection locked="0"/>
    </xf>
    <xf numFmtId="0" fontId="80" fillId="0" borderId="28" xfId="0" applyFont="1" applyFill="1" applyBorder="1" applyAlignment="1" applyProtection="1">
      <alignment horizontal="center"/>
      <protection locked="0"/>
    </xf>
    <xf numFmtId="0" fontId="80" fillId="36" borderId="0" xfId="0" applyFont="1" applyFill="1" applyBorder="1" applyAlignment="1" applyProtection="1">
      <alignment horizontal="center"/>
      <protection locked="0"/>
    </xf>
    <xf numFmtId="0" fontId="80" fillId="36" borderId="14" xfId="0" applyFont="1" applyFill="1" applyBorder="1" applyAlignment="1" applyProtection="1">
      <alignment horizontal="center"/>
      <protection locked="0"/>
    </xf>
    <xf numFmtId="0" fontId="66" fillId="10" borderId="17" xfId="0" applyFont="1" applyFill="1" applyBorder="1" applyAlignment="1" applyProtection="1">
      <alignment horizontal="center"/>
      <protection locked="0"/>
    </xf>
    <xf numFmtId="0" fontId="66" fillId="0" borderId="0" xfId="0" applyFont="1" applyFill="1" applyBorder="1" applyAlignment="1" applyProtection="1">
      <alignment horizontal="center"/>
      <protection locked="0"/>
    </xf>
    <xf numFmtId="0" fontId="66" fillId="0" borderId="17" xfId="0" applyFont="1" applyFill="1" applyBorder="1" applyAlignment="1" applyProtection="1">
      <alignment horizontal="center"/>
      <protection locked="0"/>
    </xf>
    <xf numFmtId="0" fontId="80" fillId="0" borderId="0" xfId="0" applyFont="1" applyBorder="1" applyAlignment="1">
      <alignment horizontal="center"/>
    </xf>
    <xf numFmtId="0" fontId="0" fillId="0" borderId="18" xfId="0" applyFont="1" applyBorder="1" applyAlignment="1">
      <alignment horizontal="center"/>
    </xf>
    <xf numFmtId="0" fontId="0" fillId="37" borderId="18" xfId="0" applyFont="1" applyFill="1" applyBorder="1" applyAlignment="1" applyProtection="1">
      <alignment horizontal="center"/>
      <protection locked="0"/>
    </xf>
    <xf numFmtId="0" fontId="80" fillId="37" borderId="0" xfId="0" applyFont="1" applyFill="1" applyBorder="1" applyAlignment="1" applyProtection="1">
      <alignment horizontal="center"/>
      <protection locked="0"/>
    </xf>
    <xf numFmtId="0" fontId="66" fillId="37" borderId="19"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10" borderId="0" xfId="0" applyFont="1" applyFill="1" applyBorder="1" applyAlignment="1" applyProtection="1">
      <alignment horizontal="center"/>
      <protection locked="0"/>
    </xf>
    <xf numFmtId="0" fontId="0" fillId="10" borderId="14"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66" fillId="0" borderId="0" xfId="0" applyFont="1" applyFill="1" applyBorder="1" applyAlignment="1" applyProtection="1">
      <alignment horizontal="center"/>
      <protection locked="0"/>
    </xf>
    <xf numFmtId="0" fontId="66" fillId="0" borderId="17" xfId="0" applyFont="1" applyFill="1" applyBorder="1" applyAlignment="1" applyProtection="1">
      <alignment horizontal="center"/>
      <protection locked="0"/>
    </xf>
    <xf numFmtId="0" fontId="66" fillId="0" borderId="17" xfId="0" applyFont="1" applyFill="1" applyBorder="1" applyAlignment="1" applyProtection="1">
      <alignment horizontal="center"/>
      <protection locked="0"/>
    </xf>
    <xf numFmtId="0" fontId="11" fillId="0" borderId="0" xfId="0" applyFont="1" applyBorder="1" applyAlignment="1">
      <alignment horizontal="left" vertical="center" wrapText="1"/>
    </xf>
    <xf numFmtId="0" fontId="80" fillId="0" borderId="0" xfId="0" applyFont="1" applyBorder="1" applyAlignment="1">
      <alignment horizontal="center" vertical="center" wrapText="1"/>
    </xf>
    <xf numFmtId="0" fontId="66" fillId="0" borderId="0" xfId="0" applyFont="1" applyBorder="1" applyAlignment="1">
      <alignment horizontal="center" vertical="center" wrapText="1"/>
    </xf>
    <xf numFmtId="0" fontId="66" fillId="10" borderId="0" xfId="0" applyFont="1" applyFill="1" applyBorder="1" applyAlignment="1" applyProtection="1">
      <alignment/>
      <protection locked="0"/>
    </xf>
    <xf numFmtId="0" fontId="80" fillId="10" borderId="0" xfId="0" applyFont="1" applyFill="1" applyBorder="1" applyAlignment="1" applyProtection="1">
      <alignment/>
      <protection locked="0"/>
    </xf>
    <xf numFmtId="0" fontId="66" fillId="10" borderId="17" xfId="0" applyFont="1" applyFill="1" applyBorder="1" applyAlignment="1">
      <alignment/>
    </xf>
    <xf numFmtId="0" fontId="14" fillId="0" borderId="0" xfId="0" applyFont="1" applyBorder="1" applyAlignment="1">
      <alignment horizontal="left" vertical="center"/>
    </xf>
    <xf numFmtId="0" fontId="3" fillId="39" borderId="29" xfId="0" applyFont="1" applyFill="1" applyBorder="1" applyAlignment="1">
      <alignment horizontal="center" vertical="center"/>
    </xf>
    <xf numFmtId="0" fontId="3" fillId="39" borderId="30" xfId="0" applyFont="1" applyFill="1" applyBorder="1" applyAlignment="1">
      <alignment horizontal="center" vertical="center"/>
    </xf>
    <xf numFmtId="0" fontId="3" fillId="39" borderId="31" xfId="0" applyFont="1" applyFill="1" applyBorder="1" applyAlignment="1">
      <alignment horizontal="center" vertical="center"/>
    </xf>
    <xf numFmtId="0" fontId="2" fillId="0" borderId="18"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66" fillId="0" borderId="28" xfId="0" applyFont="1" applyFill="1" applyBorder="1" applyAlignment="1" applyProtection="1">
      <alignment horizontal="center"/>
      <protection locked="0"/>
    </xf>
    <xf numFmtId="0" fontId="0" fillId="0" borderId="26" xfId="0" applyFill="1" applyBorder="1" applyAlignment="1">
      <alignment/>
    </xf>
    <xf numFmtId="0" fontId="0" fillId="0" borderId="32" xfId="0" applyFont="1" applyBorder="1" applyAlignment="1">
      <alignment horizontal="center" vertical="center"/>
    </xf>
    <xf numFmtId="0" fontId="0" fillId="0" borderId="13" xfId="0" applyBorder="1" applyAlignment="1">
      <alignment/>
    </xf>
    <xf numFmtId="0" fontId="66" fillId="36" borderId="0" xfId="0" applyFont="1" applyFill="1" applyBorder="1" applyAlignment="1" applyProtection="1">
      <alignment horizontal="center"/>
      <protection locked="0"/>
    </xf>
    <xf numFmtId="0" fontId="66" fillId="36" borderId="19" xfId="0" applyFont="1" applyFill="1" applyBorder="1" applyAlignment="1" applyProtection="1">
      <alignment horizontal="center"/>
      <protection locked="0"/>
    </xf>
    <xf numFmtId="0" fontId="3" fillId="40" borderId="29" xfId="0" applyFont="1" applyFill="1" applyBorder="1" applyAlignment="1">
      <alignment horizontal="center" vertical="center"/>
    </xf>
    <xf numFmtId="0" fontId="3" fillId="40" borderId="30" xfId="0" applyFont="1" applyFill="1" applyBorder="1" applyAlignment="1">
      <alignment horizontal="center" vertical="center"/>
    </xf>
    <xf numFmtId="0" fontId="0" fillId="0" borderId="31" xfId="0" applyBorder="1" applyAlignment="1">
      <alignment vertical="center"/>
    </xf>
    <xf numFmtId="0" fontId="3" fillId="39" borderId="29" xfId="0" applyFont="1" applyFill="1" applyBorder="1" applyAlignment="1">
      <alignment horizontal="center" vertical="center"/>
    </xf>
    <xf numFmtId="0" fontId="3" fillId="39" borderId="30" xfId="0" applyFont="1" applyFill="1" applyBorder="1" applyAlignment="1">
      <alignment horizontal="center" vertical="center"/>
    </xf>
    <xf numFmtId="0" fontId="3" fillId="39" borderId="31" xfId="0" applyFont="1" applyFill="1" applyBorder="1" applyAlignment="1">
      <alignment horizontal="center" vertical="center"/>
    </xf>
    <xf numFmtId="0" fontId="3" fillId="40" borderId="29" xfId="0" applyFont="1" applyFill="1" applyBorder="1" applyAlignment="1">
      <alignment horizontal="center" vertical="center"/>
    </xf>
    <xf numFmtId="0" fontId="3" fillId="40" borderId="30" xfId="0" applyFont="1" applyFill="1" applyBorder="1" applyAlignment="1">
      <alignment horizontal="center" vertical="center"/>
    </xf>
    <xf numFmtId="0" fontId="3" fillId="40" borderId="33" xfId="0" applyFont="1" applyFill="1" applyBorder="1" applyAlignment="1">
      <alignment horizontal="center" vertical="center"/>
    </xf>
    <xf numFmtId="0" fontId="54" fillId="0" borderId="34" xfId="44" applyBorder="1" applyAlignment="1" applyProtection="1">
      <alignment horizontal="center"/>
      <protection/>
    </xf>
    <xf numFmtId="0" fontId="54" fillId="0" borderId="0" xfId="44" applyAlignment="1" applyProtection="1">
      <alignment horizontal="center"/>
      <protection/>
    </xf>
    <xf numFmtId="0" fontId="13" fillId="0" borderId="25" xfId="0" applyFont="1" applyBorder="1" applyAlignment="1">
      <alignment horizontal="right" vertical="center" wrapText="1"/>
    </xf>
    <xf numFmtId="0" fontId="66" fillId="0" borderId="0" xfId="0" applyFont="1" applyFill="1" applyBorder="1" applyAlignment="1" applyProtection="1">
      <alignment horizontal="center"/>
      <protection locked="0"/>
    </xf>
    <xf numFmtId="0" fontId="66" fillId="0" borderId="17" xfId="0" applyFont="1" applyFill="1" applyBorder="1" applyAlignment="1" applyProtection="1">
      <alignment horizontal="center"/>
      <protection locked="0"/>
    </xf>
    <xf numFmtId="0" fontId="0" fillId="0" borderId="0" xfId="0" applyAlignment="1">
      <alignment horizontal="right"/>
    </xf>
    <xf numFmtId="0" fontId="5" fillId="0" borderId="0" xfId="0" applyFont="1" applyBorder="1" applyAlignment="1">
      <alignment horizontal="center" vertical="center" wrapText="1"/>
    </xf>
    <xf numFmtId="0" fontId="66" fillId="36" borderId="17" xfId="0" applyFont="1" applyFill="1" applyBorder="1" applyAlignment="1" applyProtection="1">
      <alignment horizontal="center"/>
      <protection locked="0"/>
    </xf>
    <xf numFmtId="0" fontId="66" fillId="10" borderId="0" xfId="0" applyFont="1" applyFill="1" applyBorder="1" applyAlignment="1" applyProtection="1">
      <alignment horizontal="center"/>
      <protection locked="0"/>
    </xf>
    <xf numFmtId="0" fontId="66" fillId="10" borderId="17" xfId="0" applyFont="1" applyFill="1" applyBorder="1" applyAlignment="1">
      <alignment/>
    </xf>
    <xf numFmtId="0" fontId="0" fillId="0" borderId="17" xfId="0" applyBorder="1" applyAlignment="1">
      <alignment/>
    </xf>
    <xf numFmtId="0" fontId="0" fillId="0" borderId="31" xfId="0" applyBorder="1" applyAlignment="1">
      <alignment horizontal="center" vertical="center"/>
    </xf>
    <xf numFmtId="0" fontId="12" fillId="0" borderId="0" xfId="0" applyFont="1" applyBorder="1" applyAlignment="1" applyProtection="1">
      <alignment horizontal="left" vertical="center" wrapText="1"/>
      <protection/>
    </xf>
    <xf numFmtId="0" fontId="3" fillId="41" borderId="35" xfId="0" applyFont="1" applyFill="1" applyBorder="1" applyAlignment="1" applyProtection="1">
      <alignment horizontal="center" vertical="center"/>
      <protection/>
    </xf>
    <xf numFmtId="0" fontId="3" fillId="41" borderId="36" xfId="0" applyFont="1" applyFill="1" applyBorder="1" applyAlignment="1" applyProtection="1">
      <alignment horizontal="center" vertical="center"/>
      <protection/>
    </xf>
    <xf numFmtId="0" fontId="3" fillId="41" borderId="37"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39" borderId="38" xfId="0" applyFont="1" applyFill="1" applyBorder="1" applyAlignment="1">
      <alignment horizontal="center" vertical="center"/>
    </xf>
    <xf numFmtId="14" fontId="3" fillId="41" borderId="36" xfId="0" applyNumberFormat="1" applyFont="1" applyFill="1" applyBorder="1" applyAlignment="1">
      <alignment horizontal="center" vertical="center" wrapText="1"/>
    </xf>
    <xf numFmtId="0" fontId="3" fillId="41" borderId="36" xfId="0" applyFont="1" applyFill="1" applyBorder="1" applyAlignment="1">
      <alignment horizontal="center" vertical="center" wrapText="1"/>
    </xf>
    <xf numFmtId="0" fontId="3" fillId="41" borderId="37" xfId="0" applyFont="1" applyFill="1" applyBorder="1" applyAlignment="1">
      <alignment horizontal="center" vertical="center" wrapText="1"/>
    </xf>
    <xf numFmtId="0" fontId="3" fillId="0" borderId="10" xfId="0" applyFont="1" applyFill="1" applyBorder="1" applyAlignment="1">
      <alignment horizontal="center" vertical="center"/>
    </xf>
    <xf numFmtId="14" fontId="3" fillId="41" borderId="35" xfId="0" applyNumberFormat="1" applyFont="1" applyFill="1" applyBorder="1" applyAlignment="1">
      <alignment horizontal="center" vertical="center" wrapText="1"/>
    </xf>
    <xf numFmtId="0" fontId="3" fillId="0" borderId="36"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0" fillId="0" borderId="0" xfId="0" applyAlignment="1">
      <alignment horizontal="center" vertical="center" wrapText="1"/>
    </xf>
    <xf numFmtId="0" fontId="3" fillId="0" borderId="39" xfId="0" applyFont="1" applyFill="1" applyBorder="1" applyAlignment="1">
      <alignment horizontal="right" vertical="center" wrapText="1"/>
    </xf>
    <xf numFmtId="0" fontId="3" fillId="0" borderId="39" xfId="0" applyFont="1" applyFill="1" applyBorder="1" applyAlignment="1">
      <alignment horizontal="right" vertical="center" wrapText="1"/>
    </xf>
    <xf numFmtId="0" fontId="3" fillId="0" borderId="10" xfId="0" applyFont="1" applyFill="1" applyBorder="1" applyAlignment="1">
      <alignment horizontal="center" vertical="center"/>
    </xf>
    <xf numFmtId="0" fontId="3" fillId="0" borderId="35" xfId="0" applyFont="1" applyFill="1" applyBorder="1" applyAlignment="1">
      <alignment horizontal="center" vertical="center"/>
    </xf>
    <xf numFmtId="0" fontId="67" fillId="0" borderId="18" xfId="0" applyFont="1" applyBorder="1" applyAlignment="1">
      <alignment horizontal="center" vertical="center" wrapText="1"/>
    </xf>
    <xf numFmtId="0" fontId="67" fillId="0" borderId="0" xfId="0" applyFont="1" applyAlignment="1">
      <alignment horizontal="center" vertical="center" wrapText="1"/>
    </xf>
    <xf numFmtId="0" fontId="0" fillId="41" borderId="10" xfId="0" applyFont="1" applyFill="1" applyBorder="1" applyAlignment="1">
      <alignment horizontal="center"/>
    </xf>
    <xf numFmtId="0" fontId="0" fillId="41" borderId="10" xfId="0" applyFont="1" applyFill="1" applyBorder="1" applyAlignment="1">
      <alignment horizontal="center"/>
    </xf>
    <xf numFmtId="0" fontId="66" fillId="0" borderId="0" xfId="0" applyFont="1" applyFill="1" applyBorder="1" applyAlignment="1" applyProtection="1">
      <alignment horizontal="center" vertical="center"/>
      <protection locked="0"/>
    </xf>
    <xf numFmtId="0" fontId="0" fillId="0" borderId="17" xfId="0" applyBorder="1" applyAlignment="1">
      <alignment horizontal="center"/>
    </xf>
    <xf numFmtId="0" fontId="66" fillId="10" borderId="0" xfId="0" applyFont="1" applyFill="1" applyBorder="1" applyAlignment="1" applyProtection="1">
      <alignment horizontal="center" vertical="center"/>
      <protection locked="0"/>
    </xf>
    <xf numFmtId="0" fontId="0" fillId="10" borderId="17" xfId="0" applyFill="1" applyBorder="1" applyAlignment="1">
      <alignment horizontal="center"/>
    </xf>
    <xf numFmtId="0" fontId="3" fillId="40" borderId="33" xfId="0" applyFont="1" applyFill="1" applyBorder="1" applyAlignment="1">
      <alignment horizontal="center" vertical="center"/>
    </xf>
    <xf numFmtId="0" fontId="54" fillId="0" borderId="0" xfId="44" applyAlignment="1" applyProtection="1">
      <alignment horizontal="left" vertical="center"/>
      <protection/>
    </xf>
    <xf numFmtId="0" fontId="0" fillId="0" borderId="0" xfId="0" applyFont="1" applyAlignment="1">
      <alignment horizontal="left" vertical="center" wrapText="1"/>
    </xf>
    <xf numFmtId="0" fontId="67" fillId="0" borderId="23" xfId="0" applyFont="1" applyBorder="1" applyAlignment="1">
      <alignment horizontal="left" vertical="center"/>
    </xf>
    <xf numFmtId="0" fontId="67" fillId="0" borderId="24" xfId="0" applyFont="1" applyBorder="1" applyAlignment="1">
      <alignment horizontal="left" vertical="center"/>
    </xf>
    <xf numFmtId="0" fontId="68" fillId="0" borderId="0" xfId="0" applyFont="1" applyAlignment="1">
      <alignment horizontal="left" vertical="center" wrapText="1"/>
    </xf>
    <xf numFmtId="0" fontId="77" fillId="0" borderId="0" xfId="0" applyFont="1" applyAlignment="1">
      <alignment horizontal="center" vertical="center"/>
    </xf>
    <xf numFmtId="0" fontId="0" fillId="0" borderId="0" xfId="0" applyFont="1" applyAlignment="1">
      <alignment horizontal="center" vertical="center"/>
    </xf>
    <xf numFmtId="0" fontId="8" fillId="0" borderId="0" xfId="0" applyFont="1" applyAlignment="1">
      <alignment horizontal="left" vertical="center"/>
    </xf>
    <xf numFmtId="0" fontId="0" fillId="0" borderId="0" xfId="0" applyFont="1" applyAlignment="1">
      <alignment horizontal="left" vertical="center"/>
    </xf>
    <xf numFmtId="0" fontId="68" fillId="0" borderId="0" xfId="0" applyFont="1" applyAlignment="1">
      <alignment horizontal="left" vertical="center"/>
    </xf>
    <xf numFmtId="0" fontId="78" fillId="0" borderId="0" xfId="0" applyFont="1" applyAlignment="1">
      <alignment horizontal="left" vertical="center"/>
    </xf>
    <xf numFmtId="0" fontId="8" fillId="0" borderId="0" xfId="0" applyFont="1" applyBorder="1" applyAlignment="1">
      <alignment horizontal="left" wrapText="1"/>
    </xf>
    <xf numFmtId="0" fontId="78" fillId="0" borderId="0" xfId="0" applyFont="1" applyAlignment="1">
      <alignment horizontal="left" vertical="center" wrapText="1"/>
    </xf>
    <xf numFmtId="0" fontId="3" fillId="11" borderId="40" xfId="0" applyFont="1" applyFill="1" applyBorder="1" applyAlignment="1">
      <alignment horizontal="center" vertical="center"/>
    </xf>
    <xf numFmtId="0" fontId="3" fillId="11" borderId="25" xfId="0" applyFont="1" applyFill="1" applyBorder="1" applyAlignment="1">
      <alignment horizontal="center" vertical="center"/>
    </xf>
    <xf numFmtId="0" fontId="3" fillId="11" borderId="41" xfId="0" applyFont="1" applyFill="1" applyBorder="1" applyAlignment="1">
      <alignment horizontal="center" vertical="center"/>
    </xf>
    <xf numFmtId="0" fontId="3" fillId="11" borderId="27" xfId="0" applyFont="1" applyFill="1" applyBorder="1" applyAlignment="1">
      <alignment horizontal="center" vertical="center"/>
    </xf>
    <xf numFmtId="0" fontId="3" fillId="11" borderId="0" xfId="0" applyFont="1" applyFill="1" applyBorder="1" applyAlignment="1">
      <alignment horizontal="center" vertical="center"/>
    </xf>
    <xf numFmtId="0" fontId="3" fillId="11" borderId="19" xfId="0" applyFont="1" applyFill="1" applyBorder="1" applyAlignment="1">
      <alignment horizontal="center" vertical="center"/>
    </xf>
    <xf numFmtId="0" fontId="3" fillId="11" borderId="16" xfId="0" applyFont="1" applyFill="1" applyBorder="1" applyAlignment="1">
      <alignment horizontal="right" vertical="center"/>
    </xf>
    <xf numFmtId="0" fontId="3" fillId="11" borderId="14" xfId="0" applyFont="1" applyFill="1" applyBorder="1" applyAlignment="1">
      <alignment horizontal="right" vertical="center"/>
    </xf>
    <xf numFmtId="0" fontId="8" fillId="0" borderId="0" xfId="0" applyFont="1" applyFill="1" applyBorder="1" applyAlignment="1">
      <alignment horizontal="left" vertical="center"/>
    </xf>
    <xf numFmtId="0" fontId="0" fillId="0" borderId="0" xfId="0" applyFont="1" applyBorder="1" applyAlignment="1">
      <alignment horizontal="left" wrapText="1"/>
    </xf>
    <xf numFmtId="0" fontId="8" fillId="0" borderId="0" xfId="0" applyFont="1" applyAlignment="1">
      <alignment horizontal="left"/>
    </xf>
    <xf numFmtId="0" fontId="7" fillId="0" borderId="0" xfId="0" applyFont="1" applyAlignment="1">
      <alignment horizontal="left" vertical="center" wrapText="1"/>
    </xf>
    <xf numFmtId="0" fontId="0" fillId="0" borderId="0" xfId="0" applyFont="1" applyAlignment="1">
      <alignment horizontal="center"/>
    </xf>
    <xf numFmtId="0" fontId="0"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0" fillId="0" borderId="0" xfId="0" applyAlignment="1">
      <alignment horizontal="left"/>
    </xf>
    <xf numFmtId="0" fontId="68" fillId="0" borderId="0" xfId="0" applyFont="1" applyFill="1" applyAlignment="1">
      <alignment horizontal="left"/>
    </xf>
    <xf numFmtId="0" fontId="9" fillId="0" borderId="0" xfId="0" applyFont="1" applyAlignment="1">
      <alignment horizontal="center"/>
    </xf>
    <xf numFmtId="0" fontId="54" fillId="0" borderId="0" xfId="44" applyAlignment="1" applyProtection="1">
      <alignment horizontal="left" vertical="center" wrapText="1"/>
      <protection/>
    </xf>
    <xf numFmtId="0" fontId="0" fillId="0" borderId="0" xfId="0" applyFont="1" applyFill="1" applyBorder="1" applyAlignment="1">
      <alignment horizontal="left" vertical="center" wrapText="1"/>
    </xf>
    <xf numFmtId="0" fontId="76" fillId="0" borderId="0" xfId="0" applyFont="1" applyFill="1" applyAlignment="1">
      <alignment horizontal="center"/>
    </xf>
    <xf numFmtId="0" fontId="54" fillId="0" borderId="0" xfId="44" applyAlignment="1" applyProtection="1">
      <alignment horizontal="lef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4">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1</xdr:row>
      <xdr:rowOff>114300</xdr:rowOff>
    </xdr:from>
    <xdr:to>
      <xdr:col>24</xdr:col>
      <xdr:colOff>171450</xdr:colOff>
      <xdr:row>1</xdr:row>
      <xdr:rowOff>180975</xdr:rowOff>
    </xdr:to>
    <xdr:sp>
      <xdr:nvSpPr>
        <xdr:cNvPr id="1" name="Connecteur droit avec flèche 6"/>
        <xdr:cNvSpPr>
          <a:spLocks/>
        </xdr:cNvSpPr>
      </xdr:nvSpPr>
      <xdr:spPr>
        <a:xfrm>
          <a:off x="9124950" y="257175"/>
          <a:ext cx="142875" cy="66675"/>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9525</xdr:colOff>
      <xdr:row>2</xdr:row>
      <xdr:rowOff>66675</xdr:rowOff>
    </xdr:from>
    <xdr:to>
      <xdr:col>24</xdr:col>
      <xdr:colOff>171450</xdr:colOff>
      <xdr:row>2</xdr:row>
      <xdr:rowOff>133350</xdr:rowOff>
    </xdr:to>
    <xdr:sp>
      <xdr:nvSpPr>
        <xdr:cNvPr id="2" name="Connecteur droit avec flèche 8"/>
        <xdr:cNvSpPr>
          <a:spLocks/>
        </xdr:cNvSpPr>
      </xdr:nvSpPr>
      <xdr:spPr>
        <a:xfrm flipV="1">
          <a:off x="9105900" y="438150"/>
          <a:ext cx="171450" cy="57150"/>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27</xdr:row>
      <xdr:rowOff>19050</xdr:rowOff>
    </xdr:from>
    <xdr:to>
      <xdr:col>5</xdr:col>
      <xdr:colOff>476250</xdr:colOff>
      <xdr:row>28</xdr:row>
      <xdr:rowOff>0</xdr:rowOff>
    </xdr:to>
    <xdr:sp>
      <xdr:nvSpPr>
        <xdr:cNvPr id="1" name="Connecteur droit avec flèche 3"/>
        <xdr:cNvSpPr>
          <a:spLocks/>
        </xdr:cNvSpPr>
      </xdr:nvSpPr>
      <xdr:spPr>
        <a:xfrm>
          <a:off x="3762375" y="5524500"/>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485775</xdr:colOff>
      <xdr:row>33</xdr:row>
      <xdr:rowOff>19050</xdr:rowOff>
    </xdr:from>
    <xdr:to>
      <xdr:col>7</xdr:col>
      <xdr:colOff>485775</xdr:colOff>
      <xdr:row>34</xdr:row>
      <xdr:rowOff>0</xdr:rowOff>
    </xdr:to>
    <xdr:sp>
      <xdr:nvSpPr>
        <xdr:cNvPr id="2" name="Connecteur droit avec flèche 5"/>
        <xdr:cNvSpPr>
          <a:spLocks/>
        </xdr:cNvSpPr>
      </xdr:nvSpPr>
      <xdr:spPr>
        <a:xfrm>
          <a:off x="5086350" y="6477000"/>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447675</xdr:colOff>
      <xdr:row>40</xdr:row>
      <xdr:rowOff>28575</xdr:rowOff>
    </xdr:from>
    <xdr:to>
      <xdr:col>6</xdr:col>
      <xdr:colOff>447675</xdr:colOff>
      <xdr:row>41</xdr:row>
      <xdr:rowOff>9525</xdr:rowOff>
    </xdr:to>
    <xdr:sp>
      <xdr:nvSpPr>
        <xdr:cNvPr id="3" name="Connecteur droit avec flèche 6"/>
        <xdr:cNvSpPr>
          <a:spLocks/>
        </xdr:cNvSpPr>
      </xdr:nvSpPr>
      <xdr:spPr>
        <a:xfrm>
          <a:off x="4391025" y="762952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28</xdr:row>
      <xdr:rowOff>19050</xdr:rowOff>
    </xdr:from>
    <xdr:to>
      <xdr:col>5</xdr:col>
      <xdr:colOff>476250</xdr:colOff>
      <xdr:row>29</xdr:row>
      <xdr:rowOff>0</xdr:rowOff>
    </xdr:to>
    <xdr:sp>
      <xdr:nvSpPr>
        <xdr:cNvPr id="1" name="Connecteur droit avec flèche 4"/>
        <xdr:cNvSpPr>
          <a:spLocks/>
        </xdr:cNvSpPr>
      </xdr:nvSpPr>
      <xdr:spPr>
        <a:xfrm>
          <a:off x="3762375" y="581977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485775</xdr:colOff>
      <xdr:row>34</xdr:row>
      <xdr:rowOff>19050</xdr:rowOff>
    </xdr:from>
    <xdr:to>
      <xdr:col>7</xdr:col>
      <xdr:colOff>485775</xdr:colOff>
      <xdr:row>35</xdr:row>
      <xdr:rowOff>0</xdr:rowOff>
    </xdr:to>
    <xdr:sp>
      <xdr:nvSpPr>
        <xdr:cNvPr id="2" name="Connecteur droit avec flèche 5"/>
        <xdr:cNvSpPr>
          <a:spLocks/>
        </xdr:cNvSpPr>
      </xdr:nvSpPr>
      <xdr:spPr>
        <a:xfrm>
          <a:off x="5086350" y="677227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447675</xdr:colOff>
      <xdr:row>41</xdr:row>
      <xdr:rowOff>28575</xdr:rowOff>
    </xdr:from>
    <xdr:to>
      <xdr:col>6</xdr:col>
      <xdr:colOff>447675</xdr:colOff>
      <xdr:row>42</xdr:row>
      <xdr:rowOff>9525</xdr:rowOff>
    </xdr:to>
    <xdr:sp>
      <xdr:nvSpPr>
        <xdr:cNvPr id="3" name="Connecteur droit avec flèche 6"/>
        <xdr:cNvSpPr>
          <a:spLocks/>
        </xdr:cNvSpPr>
      </xdr:nvSpPr>
      <xdr:spPr>
        <a:xfrm>
          <a:off x="4391025" y="7924800"/>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28</xdr:row>
      <xdr:rowOff>19050</xdr:rowOff>
    </xdr:from>
    <xdr:to>
      <xdr:col>5</xdr:col>
      <xdr:colOff>476250</xdr:colOff>
      <xdr:row>29</xdr:row>
      <xdr:rowOff>0</xdr:rowOff>
    </xdr:to>
    <xdr:sp>
      <xdr:nvSpPr>
        <xdr:cNvPr id="1" name="Connecteur droit avec flèche 1"/>
        <xdr:cNvSpPr>
          <a:spLocks/>
        </xdr:cNvSpPr>
      </xdr:nvSpPr>
      <xdr:spPr>
        <a:xfrm>
          <a:off x="3762375" y="581977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485775</xdr:colOff>
      <xdr:row>34</xdr:row>
      <xdr:rowOff>19050</xdr:rowOff>
    </xdr:from>
    <xdr:to>
      <xdr:col>7</xdr:col>
      <xdr:colOff>485775</xdr:colOff>
      <xdr:row>35</xdr:row>
      <xdr:rowOff>0</xdr:rowOff>
    </xdr:to>
    <xdr:sp>
      <xdr:nvSpPr>
        <xdr:cNvPr id="2" name="Connecteur droit avec flèche 2"/>
        <xdr:cNvSpPr>
          <a:spLocks/>
        </xdr:cNvSpPr>
      </xdr:nvSpPr>
      <xdr:spPr>
        <a:xfrm>
          <a:off x="5086350" y="677227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447675</xdr:colOff>
      <xdr:row>41</xdr:row>
      <xdr:rowOff>28575</xdr:rowOff>
    </xdr:from>
    <xdr:to>
      <xdr:col>6</xdr:col>
      <xdr:colOff>447675</xdr:colOff>
      <xdr:row>42</xdr:row>
      <xdr:rowOff>9525</xdr:rowOff>
    </xdr:to>
    <xdr:sp>
      <xdr:nvSpPr>
        <xdr:cNvPr id="3" name="Connecteur droit avec flèche 3"/>
        <xdr:cNvSpPr>
          <a:spLocks/>
        </xdr:cNvSpPr>
      </xdr:nvSpPr>
      <xdr:spPr>
        <a:xfrm>
          <a:off x="4391025" y="7924800"/>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AH89"/>
  <sheetViews>
    <sheetView tabSelected="1" zoomScale="90" zoomScaleNormal="90" zoomScalePageLayoutView="0" workbookViewId="0" topLeftCell="A46">
      <selection activeCell="S54" sqref="S54"/>
    </sheetView>
  </sheetViews>
  <sheetFormatPr defaultColWidth="11.421875" defaultRowHeight="12.75"/>
  <cols>
    <col min="1" max="1" width="9.57421875" style="6" customWidth="1"/>
    <col min="2" max="2" width="3.8515625" style="6" customWidth="1"/>
    <col min="3" max="3" width="6.7109375" style="12" customWidth="1"/>
    <col min="4" max="4" width="2.7109375" style="10" customWidth="1"/>
    <col min="5" max="5" width="9.57421875" style="6" customWidth="1"/>
    <col min="6" max="6" width="3.8515625" style="6" customWidth="1"/>
    <col min="7" max="7" width="6.57421875" style="12" customWidth="1"/>
    <col min="8" max="8" width="2.57421875" style="8" customWidth="1"/>
    <col min="9" max="9" width="9.57421875" style="6" customWidth="1"/>
    <col min="10" max="10" width="3.8515625" style="6" customWidth="1"/>
    <col min="11" max="11" width="6.57421875" style="12" customWidth="1"/>
    <col min="12" max="12" width="3.00390625" style="8" customWidth="1"/>
    <col min="13" max="13" width="9.57421875" style="6" customWidth="1"/>
    <col min="14" max="14" width="3.8515625" style="7" customWidth="1"/>
    <col min="15" max="15" width="6.57421875" style="12" customWidth="1"/>
    <col min="16" max="16" width="2.57421875" style="8" customWidth="1"/>
    <col min="17" max="17" width="9.57421875" style="6" customWidth="1"/>
    <col min="18" max="18" width="3.8515625" style="6" customWidth="1"/>
    <col min="19" max="19" width="6.57421875" style="12" customWidth="1"/>
    <col min="20" max="20" width="2.57421875" style="8" customWidth="1"/>
    <col min="21" max="21" width="9.57421875" style="0" customWidth="1"/>
    <col min="22" max="22" width="3.8515625" style="0" customWidth="1"/>
    <col min="23" max="23" width="6.7109375" style="0" customWidth="1"/>
    <col min="24" max="24" width="2.7109375" style="0" customWidth="1"/>
  </cols>
  <sheetData>
    <row r="1" spans="1:24" ht="11.25" customHeight="1">
      <c r="A1" s="283" t="s">
        <v>113</v>
      </c>
      <c r="B1" s="284"/>
      <c r="C1" s="284"/>
      <c r="D1" s="284"/>
      <c r="E1" s="284"/>
      <c r="F1" s="284"/>
      <c r="G1" s="284"/>
      <c r="H1" s="284"/>
      <c r="I1" s="284"/>
      <c r="J1" s="284"/>
      <c r="K1" s="284"/>
      <c r="L1" s="284"/>
      <c r="M1" s="284"/>
      <c r="N1" s="284"/>
      <c r="O1" s="284"/>
      <c r="P1" s="284"/>
      <c r="Q1" s="284"/>
      <c r="R1" s="284"/>
      <c r="S1" s="284"/>
      <c r="T1" s="284"/>
      <c r="U1" s="284"/>
      <c r="V1" s="284"/>
      <c r="W1" s="284"/>
      <c r="X1" s="284"/>
    </row>
    <row r="2" spans="1:28" ht="18" customHeight="1">
      <c r="A2" s="272" t="s">
        <v>23</v>
      </c>
      <c r="B2" s="272"/>
      <c r="C2" s="272"/>
      <c r="D2" s="272"/>
      <c r="E2" s="273"/>
      <c r="F2" s="269"/>
      <c r="G2" s="270"/>
      <c r="H2" s="270"/>
      <c r="I2" s="270"/>
      <c r="J2" s="270"/>
      <c r="K2" s="270"/>
      <c r="L2" s="270"/>
      <c r="M2" s="270"/>
      <c r="N2" s="270"/>
      <c r="O2" s="270"/>
      <c r="P2" s="271"/>
      <c r="Q2" s="278" t="s">
        <v>39</v>
      </c>
      <c r="R2" s="278"/>
      <c r="S2" s="278"/>
      <c r="T2" s="278"/>
      <c r="U2" s="278"/>
      <c r="V2" s="275"/>
      <c r="W2" s="276"/>
      <c r="X2" s="277"/>
      <c r="Y2" s="287" t="s">
        <v>68</v>
      </c>
      <c r="Z2" s="288"/>
      <c r="AA2" s="282" t="s">
        <v>111</v>
      </c>
      <c r="AB2" s="282"/>
    </row>
    <row r="3" spans="1:28" ht="18" customHeight="1">
      <c r="A3" s="285" t="s">
        <v>112</v>
      </c>
      <c r="B3" s="278"/>
      <c r="C3" s="278"/>
      <c r="D3" s="278"/>
      <c r="E3" s="286"/>
      <c r="F3" s="289"/>
      <c r="G3" s="290"/>
      <c r="H3" s="290"/>
      <c r="I3" s="290"/>
      <c r="J3" s="290"/>
      <c r="K3" s="290"/>
      <c r="L3" s="290"/>
      <c r="M3" s="290"/>
      <c r="N3" s="290"/>
      <c r="O3" s="290"/>
      <c r="P3" s="290"/>
      <c r="Q3" s="273" t="s">
        <v>40</v>
      </c>
      <c r="R3" s="280"/>
      <c r="S3" s="280"/>
      <c r="T3" s="280"/>
      <c r="U3" s="281"/>
      <c r="V3" s="279"/>
      <c r="W3" s="276"/>
      <c r="X3" s="277"/>
      <c r="Y3" s="287"/>
      <c r="Z3" s="288"/>
      <c r="AA3" s="282"/>
      <c r="AB3" s="282"/>
    </row>
    <row r="4" spans="1:24" ht="3" customHeight="1">
      <c r="A4" s="18"/>
      <c r="B4" s="18"/>
      <c r="C4" s="18"/>
      <c r="D4" s="18"/>
      <c r="E4" s="18"/>
      <c r="F4" s="18"/>
      <c r="G4" s="18"/>
      <c r="H4" s="18"/>
      <c r="I4" s="18"/>
      <c r="J4" s="18"/>
      <c r="L4" s="18"/>
      <c r="M4" s="18"/>
      <c r="N4" s="18"/>
      <c r="O4" s="18"/>
      <c r="P4" s="18"/>
      <c r="Q4" s="18"/>
      <c r="R4" s="18"/>
      <c r="S4" s="19"/>
      <c r="T4" s="19"/>
      <c r="U4" s="19"/>
      <c r="V4" s="19"/>
      <c r="W4" s="19"/>
      <c r="X4" s="19"/>
    </row>
    <row r="5" spans="1:24" ht="22.5" customHeight="1">
      <c r="A5" s="268" t="s">
        <v>38</v>
      </c>
      <c r="B5" s="268"/>
      <c r="C5" s="268"/>
      <c r="D5" s="268"/>
      <c r="E5" s="268"/>
      <c r="F5" s="268"/>
      <c r="G5" s="268"/>
      <c r="H5" s="268"/>
      <c r="I5" s="268"/>
      <c r="J5" s="268"/>
      <c r="K5" s="268"/>
      <c r="L5" s="268"/>
      <c r="M5" s="268"/>
      <c r="N5" s="268"/>
      <c r="O5" s="268"/>
      <c r="P5" s="268"/>
      <c r="Q5" s="268"/>
      <c r="R5" s="268"/>
      <c r="S5" s="268"/>
      <c r="T5" s="268"/>
      <c r="U5" s="268"/>
      <c r="V5" s="268"/>
      <c r="W5" s="268"/>
      <c r="X5" s="268"/>
    </row>
    <row r="6" spans="1:34" ht="7.5" customHeight="1">
      <c r="A6" s="21"/>
      <c r="B6" s="21"/>
      <c r="C6" s="21"/>
      <c r="D6" s="21"/>
      <c r="E6" s="21"/>
      <c r="F6" s="21"/>
      <c r="G6" s="21"/>
      <c r="H6" s="21"/>
      <c r="I6" s="21"/>
      <c r="J6" s="21"/>
      <c r="K6" s="21"/>
      <c r="L6" s="21"/>
      <c r="M6" s="21"/>
      <c r="N6" s="21"/>
      <c r="O6" s="21"/>
      <c r="P6" s="21"/>
      <c r="Q6" s="21"/>
      <c r="R6" s="21"/>
      <c r="S6" s="21"/>
      <c r="T6" s="21"/>
      <c r="U6" s="21"/>
      <c r="V6" s="21"/>
      <c r="W6" s="21"/>
      <c r="X6" s="21"/>
      <c r="Y6" s="17"/>
      <c r="Z6" s="17"/>
      <c r="AA6" s="17"/>
      <c r="AB6" s="17"/>
      <c r="AC6" s="17"/>
      <c r="AD6" s="17"/>
      <c r="AE6" s="17"/>
      <c r="AF6" s="17"/>
      <c r="AG6" s="17"/>
      <c r="AH6" s="17"/>
    </row>
    <row r="7" spans="1:34" ht="12.75" customHeight="1">
      <c r="A7" s="234" t="s">
        <v>115</v>
      </c>
      <c r="B7" s="228"/>
      <c r="C7" s="229"/>
      <c r="D7" s="230"/>
      <c r="E7" s="23"/>
      <c r="F7" s="23"/>
      <c r="G7" s="23"/>
      <c r="H7" s="23"/>
      <c r="I7" s="23"/>
      <c r="J7" s="21"/>
      <c r="K7" s="21"/>
      <c r="L7" s="21"/>
      <c r="M7" s="21"/>
      <c r="N7" s="21"/>
      <c r="O7" s="21"/>
      <c r="P7" s="21"/>
      <c r="Q7" s="21"/>
      <c r="R7" s="21"/>
      <c r="S7" s="21"/>
      <c r="T7" s="21"/>
      <c r="U7" s="21"/>
      <c r="V7" s="21"/>
      <c r="W7" s="21"/>
      <c r="X7" s="21"/>
      <c r="Y7" s="17"/>
      <c r="Z7" s="17"/>
      <c r="AA7" s="17"/>
      <c r="AB7" s="17"/>
      <c r="AC7" s="17"/>
      <c r="AD7" s="17"/>
      <c r="AE7" s="17"/>
      <c r="AF7" s="17"/>
      <c r="AG7" s="17"/>
      <c r="AH7" s="17"/>
    </row>
    <row r="8" spans="1:34" ht="12.75" customHeight="1" thickBot="1">
      <c r="A8" s="21"/>
      <c r="B8" s="21"/>
      <c r="C8" s="21"/>
      <c r="D8" s="21"/>
      <c r="E8" s="21"/>
      <c r="F8" s="21"/>
      <c r="G8" s="21"/>
      <c r="H8" s="21"/>
      <c r="I8" s="21"/>
      <c r="J8" s="21"/>
      <c r="K8" s="21"/>
      <c r="L8" s="21"/>
      <c r="M8" s="21"/>
      <c r="N8" s="21"/>
      <c r="O8" s="21"/>
      <c r="P8" s="21"/>
      <c r="Q8" s="21"/>
      <c r="R8" s="21"/>
      <c r="S8" s="21"/>
      <c r="T8" s="21"/>
      <c r="U8" s="21"/>
      <c r="V8" s="21"/>
      <c r="W8" s="21"/>
      <c r="X8" s="21"/>
      <c r="Y8" s="17"/>
      <c r="Z8" s="17"/>
      <c r="AA8" s="17"/>
      <c r="AB8" s="17"/>
      <c r="AC8" s="17"/>
      <c r="AD8" s="17"/>
      <c r="AE8" s="17"/>
      <c r="AF8" s="17"/>
      <c r="AG8" s="17"/>
      <c r="AH8" s="17"/>
    </row>
    <row r="9" spans="1:24" ht="18" customHeight="1">
      <c r="A9" s="274" t="s">
        <v>11</v>
      </c>
      <c r="B9" s="236"/>
      <c r="C9" s="236"/>
      <c r="D9" s="267"/>
      <c r="E9" s="248" t="s">
        <v>7</v>
      </c>
      <c r="F9" s="248"/>
      <c r="G9" s="248"/>
      <c r="H9" s="267"/>
      <c r="I9" s="235" t="s">
        <v>8</v>
      </c>
      <c r="J9" s="236"/>
      <c r="K9" s="236"/>
      <c r="L9" s="237"/>
      <c r="M9" s="247" t="s">
        <v>9</v>
      </c>
      <c r="N9" s="248"/>
      <c r="O9" s="248"/>
      <c r="P9" s="267"/>
      <c r="Q9" s="235" t="s">
        <v>10</v>
      </c>
      <c r="R9" s="236"/>
      <c r="S9" s="236"/>
      <c r="T9" s="267"/>
      <c r="U9" s="247" t="s">
        <v>13</v>
      </c>
      <c r="V9" s="248"/>
      <c r="W9" s="248"/>
      <c r="X9" s="295"/>
    </row>
    <row r="10" spans="1:24" ht="14.25" customHeight="1">
      <c r="A10" s="202" t="s">
        <v>1</v>
      </c>
      <c r="B10" s="203" t="s">
        <v>114</v>
      </c>
      <c r="C10" s="221"/>
      <c r="D10" s="215" t="s">
        <v>20</v>
      </c>
      <c r="E10" s="203" t="s">
        <v>3</v>
      </c>
      <c r="F10" s="105">
        <v>1</v>
      </c>
      <c r="G10" s="203"/>
      <c r="H10" s="110" t="s">
        <v>20</v>
      </c>
      <c r="I10" s="204" t="s">
        <v>6</v>
      </c>
      <c r="J10" s="105">
        <v>1</v>
      </c>
      <c r="K10" s="293" t="s">
        <v>18</v>
      </c>
      <c r="L10" s="294"/>
      <c r="M10" s="204" t="s">
        <v>1</v>
      </c>
      <c r="N10" s="105">
        <v>1</v>
      </c>
      <c r="O10" s="203"/>
      <c r="P10" s="215" t="s">
        <v>20</v>
      </c>
      <c r="Q10" s="204" t="s">
        <v>4</v>
      </c>
      <c r="R10" s="105">
        <v>1</v>
      </c>
      <c r="S10" s="264" t="s">
        <v>18</v>
      </c>
      <c r="T10" s="292"/>
      <c r="U10" s="204" t="s">
        <v>0</v>
      </c>
      <c r="V10" s="105">
        <v>1</v>
      </c>
      <c r="W10" s="216"/>
      <c r="X10" s="125" t="s">
        <v>20</v>
      </c>
    </row>
    <row r="11" spans="1:28" ht="14.25" customHeight="1">
      <c r="A11" s="202" t="s">
        <v>2</v>
      </c>
      <c r="B11" s="105">
        <v>2</v>
      </c>
      <c r="C11" s="203"/>
      <c r="D11" s="201" t="s">
        <v>20</v>
      </c>
      <c r="E11" s="203" t="s">
        <v>4</v>
      </c>
      <c r="F11" s="105">
        <v>2</v>
      </c>
      <c r="G11" s="203"/>
      <c r="H11" s="110" t="s">
        <v>20</v>
      </c>
      <c r="I11" s="204" t="s">
        <v>0</v>
      </c>
      <c r="J11" s="105">
        <v>2</v>
      </c>
      <c r="K11" s="222"/>
      <c r="L11" s="213" t="s">
        <v>20</v>
      </c>
      <c r="M11" s="204" t="s">
        <v>2</v>
      </c>
      <c r="N11" s="105">
        <v>2</v>
      </c>
      <c r="O11" s="203"/>
      <c r="P11" s="215" t="s">
        <v>20</v>
      </c>
      <c r="Q11" s="204" t="s">
        <v>5</v>
      </c>
      <c r="R11" s="105">
        <v>2</v>
      </c>
      <c r="S11" s="222"/>
      <c r="T11" s="213" t="s">
        <v>20</v>
      </c>
      <c r="U11" s="204" t="s">
        <v>1</v>
      </c>
      <c r="V11" s="105">
        <v>2</v>
      </c>
      <c r="W11" s="208"/>
      <c r="X11" s="125" t="s">
        <v>20</v>
      </c>
      <c r="AB11" s="7"/>
    </row>
    <row r="12" spans="1:24" ht="14.25" customHeight="1">
      <c r="A12" s="202" t="s">
        <v>3</v>
      </c>
      <c r="B12" s="105">
        <v>3</v>
      </c>
      <c r="C12" s="203"/>
      <c r="D12" s="200" t="s">
        <v>20</v>
      </c>
      <c r="E12" s="203" t="s">
        <v>5</v>
      </c>
      <c r="F12" s="105">
        <v>3</v>
      </c>
      <c r="G12" s="203"/>
      <c r="H12" s="110" t="s">
        <v>20</v>
      </c>
      <c r="I12" s="204" t="s">
        <v>1</v>
      </c>
      <c r="J12" s="105">
        <v>3</v>
      </c>
      <c r="K12" s="222"/>
      <c r="L12" s="213" t="s">
        <v>20</v>
      </c>
      <c r="M12" s="204" t="s">
        <v>3</v>
      </c>
      <c r="N12" s="105">
        <v>3</v>
      </c>
      <c r="O12" s="203"/>
      <c r="P12" s="215" t="s">
        <v>20</v>
      </c>
      <c r="Q12" s="204" t="s">
        <v>6</v>
      </c>
      <c r="R12" s="105">
        <v>3</v>
      </c>
      <c r="S12" s="203"/>
      <c r="T12" s="226" t="s">
        <v>20</v>
      </c>
      <c r="U12" s="204" t="s">
        <v>2</v>
      </c>
      <c r="V12" s="105">
        <v>3</v>
      </c>
      <c r="W12" s="208"/>
      <c r="X12" s="125" t="s">
        <v>20</v>
      </c>
    </row>
    <row r="13" spans="1:24" ht="14.25" customHeight="1">
      <c r="A13" s="202" t="s">
        <v>4</v>
      </c>
      <c r="B13" s="105">
        <v>4</v>
      </c>
      <c r="C13" s="203"/>
      <c r="D13" s="110" t="s">
        <v>20</v>
      </c>
      <c r="E13" s="203" t="s">
        <v>6</v>
      </c>
      <c r="F13" s="105">
        <v>4</v>
      </c>
      <c r="G13" s="203"/>
      <c r="H13" s="110" t="s">
        <v>20</v>
      </c>
      <c r="I13" s="204" t="s">
        <v>2</v>
      </c>
      <c r="J13" s="105">
        <v>4</v>
      </c>
      <c r="K13" s="222"/>
      <c r="L13" s="213" t="s">
        <v>20</v>
      </c>
      <c r="M13" s="204" t="s">
        <v>4</v>
      </c>
      <c r="N13" s="105">
        <v>4</v>
      </c>
      <c r="O13" s="203"/>
      <c r="P13" s="215" t="s">
        <v>20</v>
      </c>
      <c r="Q13" s="204" t="s">
        <v>0</v>
      </c>
      <c r="R13" s="105">
        <v>4</v>
      </c>
      <c r="S13" s="203"/>
      <c r="T13" s="215" t="s">
        <v>20</v>
      </c>
      <c r="U13" s="204" t="s">
        <v>3</v>
      </c>
      <c r="V13" s="105">
        <v>4</v>
      </c>
      <c r="W13" s="208"/>
      <c r="X13" s="125" t="s">
        <v>20</v>
      </c>
    </row>
    <row r="14" spans="1:24" ht="14.25" customHeight="1">
      <c r="A14" s="202" t="s">
        <v>5</v>
      </c>
      <c r="B14" s="105">
        <v>5</v>
      </c>
      <c r="C14" s="203"/>
      <c r="D14" s="110" t="s">
        <v>20</v>
      </c>
      <c r="E14" s="203" t="s">
        <v>0</v>
      </c>
      <c r="F14" s="105">
        <v>5</v>
      </c>
      <c r="G14" s="203"/>
      <c r="H14" s="110" t="s">
        <v>20</v>
      </c>
      <c r="I14" s="204" t="s">
        <v>3</v>
      </c>
      <c r="J14" s="105">
        <v>5</v>
      </c>
      <c r="K14" s="222"/>
      <c r="L14" s="213" t="s">
        <v>20</v>
      </c>
      <c r="M14" s="204" t="s">
        <v>5</v>
      </c>
      <c r="N14" s="105">
        <v>5</v>
      </c>
      <c r="O14" s="203"/>
      <c r="P14" s="215" t="s">
        <v>20</v>
      </c>
      <c r="Q14" s="204" t="s">
        <v>1</v>
      </c>
      <c r="R14" s="105">
        <v>5</v>
      </c>
      <c r="S14" s="203"/>
      <c r="T14" s="215" t="s">
        <v>20</v>
      </c>
      <c r="U14" s="204" t="s">
        <v>4</v>
      </c>
      <c r="V14" s="105">
        <v>5</v>
      </c>
      <c r="W14" s="207"/>
      <c r="X14" s="190" t="s">
        <v>20</v>
      </c>
    </row>
    <row r="15" spans="1:24" ht="14.25" customHeight="1">
      <c r="A15" s="202" t="s">
        <v>6</v>
      </c>
      <c r="B15" s="105">
        <v>6</v>
      </c>
      <c r="C15" s="203"/>
      <c r="D15" s="110" t="s">
        <v>20</v>
      </c>
      <c r="E15" s="203" t="s">
        <v>1</v>
      </c>
      <c r="F15" s="105">
        <v>6</v>
      </c>
      <c r="G15" s="203"/>
      <c r="H15" s="110" t="s">
        <v>20</v>
      </c>
      <c r="I15" s="204" t="s">
        <v>4</v>
      </c>
      <c r="J15" s="105">
        <v>6</v>
      </c>
      <c r="K15" s="222"/>
      <c r="L15" s="213" t="s">
        <v>20</v>
      </c>
      <c r="M15" s="204" t="s">
        <v>6</v>
      </c>
      <c r="N15" s="105">
        <v>6</v>
      </c>
      <c r="O15" s="203"/>
      <c r="P15" s="215" t="s">
        <v>20</v>
      </c>
      <c r="Q15" s="204" t="s">
        <v>2</v>
      </c>
      <c r="R15" s="105">
        <v>6</v>
      </c>
      <c r="S15" s="203"/>
      <c r="T15" s="215" t="s">
        <v>20</v>
      </c>
      <c r="U15" s="204" t="s">
        <v>5</v>
      </c>
      <c r="V15" s="105">
        <v>6</v>
      </c>
      <c r="W15" s="207"/>
      <c r="X15" s="190" t="s">
        <v>20</v>
      </c>
    </row>
    <row r="16" spans="1:24" ht="14.25" customHeight="1">
      <c r="A16" s="202" t="s">
        <v>0</v>
      </c>
      <c r="B16" s="105">
        <v>7</v>
      </c>
      <c r="C16" s="203"/>
      <c r="D16" s="110" t="s">
        <v>20</v>
      </c>
      <c r="E16" s="203" t="s">
        <v>2</v>
      </c>
      <c r="F16" s="105">
        <v>7</v>
      </c>
      <c r="G16" s="203"/>
      <c r="H16" s="110" t="s">
        <v>20</v>
      </c>
      <c r="I16" s="204" t="s">
        <v>5</v>
      </c>
      <c r="J16" s="105">
        <v>7</v>
      </c>
      <c r="K16" s="222"/>
      <c r="L16" s="213" t="s">
        <v>20</v>
      </c>
      <c r="M16" s="204" t="s">
        <v>0</v>
      </c>
      <c r="N16" s="105">
        <v>7</v>
      </c>
      <c r="O16" s="203"/>
      <c r="P16" s="215" t="s">
        <v>20</v>
      </c>
      <c r="Q16" s="204" t="s">
        <v>3</v>
      </c>
      <c r="R16" s="105">
        <v>7</v>
      </c>
      <c r="S16" s="203"/>
      <c r="T16" s="215" t="s">
        <v>20</v>
      </c>
      <c r="U16" s="204" t="s">
        <v>6</v>
      </c>
      <c r="V16" s="105">
        <v>7</v>
      </c>
      <c r="W16" s="207"/>
      <c r="X16" s="190" t="s">
        <v>20</v>
      </c>
    </row>
    <row r="17" spans="1:24" ht="14.25" customHeight="1">
      <c r="A17" s="202" t="s">
        <v>1</v>
      </c>
      <c r="B17" s="105">
        <v>8</v>
      </c>
      <c r="C17" s="203"/>
      <c r="D17" s="110" t="s">
        <v>20</v>
      </c>
      <c r="E17" s="203" t="s">
        <v>3</v>
      </c>
      <c r="F17" s="105">
        <v>8</v>
      </c>
      <c r="G17" s="203"/>
      <c r="H17" s="110" t="s">
        <v>20</v>
      </c>
      <c r="I17" s="204" t="s">
        <v>6</v>
      </c>
      <c r="J17" s="105">
        <v>8</v>
      </c>
      <c r="K17" s="203"/>
      <c r="L17" s="215" t="s">
        <v>20</v>
      </c>
      <c r="M17" s="204" t="s">
        <v>1</v>
      </c>
      <c r="N17" s="105">
        <v>8</v>
      </c>
      <c r="O17" s="203"/>
      <c r="P17" s="215" t="s">
        <v>20</v>
      </c>
      <c r="Q17" s="204" t="s">
        <v>4</v>
      </c>
      <c r="R17" s="105">
        <v>8</v>
      </c>
      <c r="S17" s="203"/>
      <c r="T17" s="215" t="s">
        <v>20</v>
      </c>
      <c r="U17" s="204" t="s">
        <v>0</v>
      </c>
      <c r="V17" s="105">
        <v>8</v>
      </c>
      <c r="W17" s="207"/>
      <c r="X17" s="190" t="s">
        <v>20</v>
      </c>
    </row>
    <row r="18" spans="1:24" ht="14.25" customHeight="1">
      <c r="A18" s="202" t="s">
        <v>2</v>
      </c>
      <c r="B18" s="105">
        <v>9</v>
      </c>
      <c r="C18" s="203"/>
      <c r="D18" s="110" t="s">
        <v>20</v>
      </c>
      <c r="E18" s="203" t="s">
        <v>4</v>
      </c>
      <c r="F18" s="105">
        <v>9</v>
      </c>
      <c r="G18" s="203"/>
      <c r="H18" s="110" t="s">
        <v>20</v>
      </c>
      <c r="I18" s="204" t="s">
        <v>0</v>
      </c>
      <c r="J18" s="105">
        <v>9</v>
      </c>
      <c r="K18" s="203"/>
      <c r="L18" s="215" t="s">
        <v>20</v>
      </c>
      <c r="M18" s="204" t="s">
        <v>2</v>
      </c>
      <c r="N18" s="105">
        <v>9</v>
      </c>
      <c r="O18" s="203"/>
      <c r="P18" s="215" t="s">
        <v>20</v>
      </c>
      <c r="Q18" s="204" t="s">
        <v>5</v>
      </c>
      <c r="R18" s="105">
        <v>9</v>
      </c>
      <c r="S18" s="203"/>
      <c r="T18" s="215" t="s">
        <v>20</v>
      </c>
      <c r="U18" s="204" t="s">
        <v>1</v>
      </c>
      <c r="V18" s="105">
        <v>9</v>
      </c>
      <c r="W18" s="207"/>
      <c r="X18" s="190" t="s">
        <v>20</v>
      </c>
    </row>
    <row r="19" spans="1:24" ht="14.25" customHeight="1">
      <c r="A19" s="202" t="s">
        <v>3</v>
      </c>
      <c r="B19" s="105">
        <v>10</v>
      </c>
      <c r="C19" s="203"/>
      <c r="D19" s="110" t="s">
        <v>20</v>
      </c>
      <c r="E19" s="203" t="s">
        <v>5</v>
      </c>
      <c r="F19" s="105">
        <v>10</v>
      </c>
      <c r="G19" s="203"/>
      <c r="H19" s="110" t="s">
        <v>20</v>
      </c>
      <c r="I19" s="204" t="s">
        <v>1</v>
      </c>
      <c r="J19" s="105">
        <v>10</v>
      </c>
      <c r="K19" s="203"/>
      <c r="L19" s="215" t="s">
        <v>20</v>
      </c>
      <c r="M19" s="204" t="s">
        <v>3</v>
      </c>
      <c r="N19" s="105">
        <v>10</v>
      </c>
      <c r="O19" s="203"/>
      <c r="P19" s="215" t="s">
        <v>20</v>
      </c>
      <c r="Q19" s="204" t="s">
        <v>6</v>
      </c>
      <c r="R19" s="105">
        <v>10</v>
      </c>
      <c r="S19" s="203"/>
      <c r="T19" s="215" t="s">
        <v>20</v>
      </c>
      <c r="U19" s="204" t="s">
        <v>2</v>
      </c>
      <c r="V19" s="105">
        <v>10</v>
      </c>
      <c r="W19" s="207"/>
      <c r="X19" s="190" t="s">
        <v>20</v>
      </c>
    </row>
    <row r="20" spans="1:24" ht="14.25" customHeight="1">
      <c r="A20" s="202" t="s">
        <v>4</v>
      </c>
      <c r="B20" s="105">
        <v>11</v>
      </c>
      <c r="C20" s="203"/>
      <c r="D20" s="110" t="s">
        <v>20</v>
      </c>
      <c r="E20" s="203" t="s">
        <v>6</v>
      </c>
      <c r="F20" s="105">
        <v>11</v>
      </c>
      <c r="G20" s="203"/>
      <c r="H20" s="110" t="s">
        <v>20</v>
      </c>
      <c r="I20" s="204" t="s">
        <v>2</v>
      </c>
      <c r="J20" s="105">
        <v>11</v>
      </c>
      <c r="K20" s="291" t="s">
        <v>18</v>
      </c>
      <c r="L20" s="292"/>
      <c r="M20" s="204" t="s">
        <v>4</v>
      </c>
      <c r="N20" s="105">
        <v>11</v>
      </c>
      <c r="O20" s="203"/>
      <c r="P20" s="215" t="s">
        <v>20</v>
      </c>
      <c r="Q20" s="204" t="s">
        <v>0</v>
      </c>
      <c r="R20" s="105">
        <v>11</v>
      </c>
      <c r="S20" s="203"/>
      <c r="T20" s="215" t="s">
        <v>20</v>
      </c>
      <c r="U20" s="204" t="s">
        <v>3</v>
      </c>
      <c r="V20" s="105">
        <v>11</v>
      </c>
      <c r="W20" s="207"/>
      <c r="X20" s="190" t="s">
        <v>20</v>
      </c>
    </row>
    <row r="21" spans="1:24" ht="14.25" customHeight="1">
      <c r="A21" s="202" t="s">
        <v>5</v>
      </c>
      <c r="B21" s="105">
        <v>12</v>
      </c>
      <c r="C21" s="203"/>
      <c r="D21" s="110" t="s">
        <v>20</v>
      </c>
      <c r="E21" s="203" t="s">
        <v>0</v>
      </c>
      <c r="F21" s="105">
        <v>12</v>
      </c>
      <c r="G21" s="203"/>
      <c r="H21" s="110" t="s">
        <v>20</v>
      </c>
      <c r="I21" s="204" t="s">
        <v>3</v>
      </c>
      <c r="J21" s="105">
        <v>12</v>
      </c>
      <c r="K21" s="203"/>
      <c r="L21" s="215" t="s">
        <v>20</v>
      </c>
      <c r="M21" s="204" t="s">
        <v>5</v>
      </c>
      <c r="N21" s="105">
        <v>12</v>
      </c>
      <c r="O21" s="203"/>
      <c r="P21" s="215" t="s">
        <v>20</v>
      </c>
      <c r="Q21" s="204" t="s">
        <v>1</v>
      </c>
      <c r="R21" s="105">
        <v>12</v>
      </c>
      <c r="S21" s="203"/>
      <c r="T21" s="215" t="s">
        <v>20</v>
      </c>
      <c r="U21" s="204" t="s">
        <v>4</v>
      </c>
      <c r="V21" s="105">
        <v>12</v>
      </c>
      <c r="W21" s="207"/>
      <c r="X21" s="190" t="s">
        <v>20</v>
      </c>
    </row>
    <row r="22" spans="1:24" ht="14.25" customHeight="1">
      <c r="A22" s="202" t="s">
        <v>6</v>
      </c>
      <c r="B22" s="105">
        <v>13</v>
      </c>
      <c r="C22" s="203"/>
      <c r="D22" s="110" t="s">
        <v>20</v>
      </c>
      <c r="E22" s="203" t="s">
        <v>1</v>
      </c>
      <c r="F22" s="105">
        <v>13</v>
      </c>
      <c r="G22" s="203"/>
      <c r="H22" s="110" t="s">
        <v>20</v>
      </c>
      <c r="I22" s="204" t="s">
        <v>4</v>
      </c>
      <c r="J22" s="105">
        <v>13</v>
      </c>
      <c r="K22" s="203"/>
      <c r="L22" s="215" t="s">
        <v>20</v>
      </c>
      <c r="M22" s="204" t="s">
        <v>6</v>
      </c>
      <c r="N22" s="105">
        <v>13</v>
      </c>
      <c r="O22" s="203"/>
      <c r="P22" s="215" t="s">
        <v>20</v>
      </c>
      <c r="Q22" s="204" t="s">
        <v>2</v>
      </c>
      <c r="R22" s="105">
        <v>13</v>
      </c>
      <c r="S22" s="203"/>
      <c r="T22" s="215" t="s">
        <v>20</v>
      </c>
      <c r="U22" s="204" t="s">
        <v>5</v>
      </c>
      <c r="V22" s="105">
        <v>13</v>
      </c>
      <c r="W22" s="207"/>
      <c r="X22" s="190" t="s">
        <v>20</v>
      </c>
    </row>
    <row r="23" spans="1:24" ht="14.25" customHeight="1">
      <c r="A23" s="202" t="s">
        <v>0</v>
      </c>
      <c r="B23" s="105">
        <v>14</v>
      </c>
      <c r="C23" s="203"/>
      <c r="D23" s="110" t="s">
        <v>20</v>
      </c>
      <c r="E23" s="203" t="s">
        <v>2</v>
      </c>
      <c r="F23" s="105">
        <v>14</v>
      </c>
      <c r="G23" s="203"/>
      <c r="H23" s="110" t="s">
        <v>20</v>
      </c>
      <c r="I23" s="204" t="s">
        <v>5</v>
      </c>
      <c r="J23" s="105">
        <v>14</v>
      </c>
      <c r="K23" s="203"/>
      <c r="L23" s="215" t="s">
        <v>20</v>
      </c>
      <c r="M23" s="204" t="s">
        <v>0</v>
      </c>
      <c r="N23" s="105">
        <v>14</v>
      </c>
      <c r="O23" s="203"/>
      <c r="P23" s="215" t="s">
        <v>20</v>
      </c>
      <c r="Q23" s="204" t="s">
        <v>3</v>
      </c>
      <c r="R23" s="105">
        <v>14</v>
      </c>
      <c r="S23" s="203"/>
      <c r="T23" s="215" t="s">
        <v>20</v>
      </c>
      <c r="U23" s="204" t="s">
        <v>6</v>
      </c>
      <c r="V23" s="105">
        <v>14</v>
      </c>
      <c r="W23" s="207"/>
      <c r="X23" s="190" t="s">
        <v>20</v>
      </c>
    </row>
    <row r="24" spans="1:24" ht="14.25" customHeight="1">
      <c r="A24" s="202" t="s">
        <v>1</v>
      </c>
      <c r="B24" s="105">
        <v>15</v>
      </c>
      <c r="C24" s="203"/>
      <c r="D24" s="110" t="s">
        <v>20</v>
      </c>
      <c r="E24" s="203" t="s">
        <v>3</v>
      </c>
      <c r="F24" s="105">
        <v>15</v>
      </c>
      <c r="G24" s="203"/>
      <c r="H24" s="110" t="s">
        <v>20</v>
      </c>
      <c r="I24" s="204" t="s">
        <v>6</v>
      </c>
      <c r="J24" s="105">
        <v>15</v>
      </c>
      <c r="K24" s="203"/>
      <c r="L24" s="215" t="s">
        <v>20</v>
      </c>
      <c r="M24" s="204" t="s">
        <v>1</v>
      </c>
      <c r="N24" s="105">
        <v>15</v>
      </c>
      <c r="O24" s="203"/>
      <c r="P24" s="215" t="s">
        <v>20</v>
      </c>
      <c r="Q24" s="204" t="s">
        <v>4</v>
      </c>
      <c r="R24" s="105">
        <v>15</v>
      </c>
      <c r="S24" s="203"/>
      <c r="T24" s="215" t="s">
        <v>20</v>
      </c>
      <c r="U24" s="204" t="s">
        <v>0</v>
      </c>
      <c r="V24" s="105">
        <v>15</v>
      </c>
      <c r="W24" s="207"/>
      <c r="X24" s="190" t="s">
        <v>20</v>
      </c>
    </row>
    <row r="25" spans="1:24" ht="14.25" customHeight="1">
      <c r="A25" s="202" t="s">
        <v>2</v>
      </c>
      <c r="B25" s="105">
        <v>16</v>
      </c>
      <c r="C25" s="203"/>
      <c r="D25" s="110" t="s">
        <v>20</v>
      </c>
      <c r="E25" s="203" t="s">
        <v>4</v>
      </c>
      <c r="F25" s="105">
        <v>16</v>
      </c>
      <c r="G25" s="203"/>
      <c r="H25" s="227" t="s">
        <v>20</v>
      </c>
      <c r="I25" s="204" t="s">
        <v>0</v>
      </c>
      <c r="J25" s="105">
        <v>16</v>
      </c>
      <c r="K25" s="203"/>
      <c r="L25" s="215" t="s">
        <v>20</v>
      </c>
      <c r="M25" s="204" t="s">
        <v>2</v>
      </c>
      <c r="N25" s="105">
        <v>16</v>
      </c>
      <c r="O25" s="203"/>
      <c r="P25" s="215" t="s">
        <v>20</v>
      </c>
      <c r="Q25" s="204" t="s">
        <v>5</v>
      </c>
      <c r="R25" s="105">
        <v>16</v>
      </c>
      <c r="S25" s="203"/>
      <c r="T25" s="215" t="s">
        <v>20</v>
      </c>
      <c r="U25" s="204" t="s">
        <v>1</v>
      </c>
      <c r="V25" s="105">
        <v>16</v>
      </c>
      <c r="W25" s="207"/>
      <c r="X25" s="190" t="s">
        <v>20</v>
      </c>
    </row>
    <row r="26" spans="1:24" ht="14.25" customHeight="1">
      <c r="A26" s="202" t="s">
        <v>3</v>
      </c>
      <c r="B26" s="105">
        <v>17</v>
      </c>
      <c r="C26" s="203"/>
      <c r="D26" s="110" t="s">
        <v>20</v>
      </c>
      <c r="E26" s="203" t="s">
        <v>5</v>
      </c>
      <c r="F26" s="105">
        <v>17</v>
      </c>
      <c r="G26" s="208"/>
      <c r="H26" s="227" t="s">
        <v>20</v>
      </c>
      <c r="I26" s="204" t="s">
        <v>1</v>
      </c>
      <c r="J26" s="105">
        <v>17</v>
      </c>
      <c r="K26" s="203"/>
      <c r="L26" s="215" t="s">
        <v>20</v>
      </c>
      <c r="M26" s="204" t="s">
        <v>3</v>
      </c>
      <c r="N26" s="105">
        <v>17</v>
      </c>
      <c r="O26" s="203"/>
      <c r="P26" s="215" t="s">
        <v>20</v>
      </c>
      <c r="Q26" s="204" t="s">
        <v>6</v>
      </c>
      <c r="R26" s="105">
        <v>17</v>
      </c>
      <c r="S26" s="203"/>
      <c r="T26" s="215" t="s">
        <v>20</v>
      </c>
      <c r="U26" s="204" t="s">
        <v>2</v>
      </c>
      <c r="V26" s="105">
        <v>17</v>
      </c>
      <c r="W26" s="207"/>
      <c r="X26" s="190" t="s">
        <v>20</v>
      </c>
    </row>
    <row r="27" spans="1:24" ht="14.25" customHeight="1">
      <c r="A27" s="202" t="s">
        <v>4</v>
      </c>
      <c r="B27" s="105">
        <v>18</v>
      </c>
      <c r="C27" s="203"/>
      <c r="D27" s="110" t="s">
        <v>20</v>
      </c>
      <c r="E27" s="203" t="s">
        <v>6</v>
      </c>
      <c r="F27" s="105">
        <v>18</v>
      </c>
      <c r="G27" s="208"/>
      <c r="H27" s="227" t="s">
        <v>20</v>
      </c>
      <c r="I27" s="204" t="s">
        <v>2</v>
      </c>
      <c r="J27" s="105">
        <v>18</v>
      </c>
      <c r="K27" s="203"/>
      <c r="L27" s="215" t="s">
        <v>20</v>
      </c>
      <c r="M27" s="204" t="s">
        <v>4</v>
      </c>
      <c r="N27" s="105">
        <v>18</v>
      </c>
      <c r="O27" s="222"/>
      <c r="P27" s="213" t="s">
        <v>20</v>
      </c>
      <c r="Q27" s="204" t="s">
        <v>0</v>
      </c>
      <c r="R27" s="105">
        <v>18</v>
      </c>
      <c r="S27" s="203"/>
      <c r="T27" s="215" t="s">
        <v>20</v>
      </c>
      <c r="U27" s="204" t="s">
        <v>3</v>
      </c>
      <c r="V27" s="105">
        <v>18</v>
      </c>
      <c r="W27" s="207"/>
      <c r="X27" s="190" t="s">
        <v>20</v>
      </c>
    </row>
    <row r="28" spans="1:24" ht="14.25" customHeight="1">
      <c r="A28" s="202" t="s">
        <v>5</v>
      </c>
      <c r="B28" s="105">
        <v>19</v>
      </c>
      <c r="C28" s="203"/>
      <c r="D28" s="110" t="s">
        <v>20</v>
      </c>
      <c r="E28" s="203" t="s">
        <v>0</v>
      </c>
      <c r="F28" s="105">
        <v>19</v>
      </c>
      <c r="G28" s="208"/>
      <c r="H28" s="227" t="s">
        <v>20</v>
      </c>
      <c r="I28" s="204" t="s">
        <v>3</v>
      </c>
      <c r="J28" s="105">
        <v>19</v>
      </c>
      <c r="K28" s="203"/>
      <c r="L28" s="215" t="s">
        <v>20</v>
      </c>
      <c r="M28" s="204" t="s">
        <v>5</v>
      </c>
      <c r="N28" s="105">
        <v>19</v>
      </c>
      <c r="O28" s="222"/>
      <c r="P28" s="213" t="s">
        <v>20</v>
      </c>
      <c r="Q28" s="204" t="s">
        <v>1</v>
      </c>
      <c r="R28" s="105">
        <v>19</v>
      </c>
      <c r="S28" s="203"/>
      <c r="T28" s="215" t="s">
        <v>20</v>
      </c>
      <c r="U28" s="204" t="s">
        <v>4</v>
      </c>
      <c r="V28" s="105">
        <v>19</v>
      </c>
      <c r="W28" s="207"/>
      <c r="X28" s="190" t="s">
        <v>20</v>
      </c>
    </row>
    <row r="29" spans="1:24" ht="14.25" customHeight="1">
      <c r="A29" s="202" t="s">
        <v>6</v>
      </c>
      <c r="B29" s="105">
        <v>20</v>
      </c>
      <c r="C29" s="203"/>
      <c r="D29" s="110" t="s">
        <v>20</v>
      </c>
      <c r="E29" s="203" t="s">
        <v>1</v>
      </c>
      <c r="F29" s="105">
        <v>20</v>
      </c>
      <c r="G29" s="208"/>
      <c r="H29" s="227" t="s">
        <v>20</v>
      </c>
      <c r="I29" s="204" t="s">
        <v>4</v>
      </c>
      <c r="J29" s="105">
        <v>20</v>
      </c>
      <c r="K29" s="203"/>
      <c r="L29" s="215" t="s">
        <v>20</v>
      </c>
      <c r="M29" s="204" t="s">
        <v>6</v>
      </c>
      <c r="N29" s="105">
        <v>20</v>
      </c>
      <c r="O29" s="222"/>
      <c r="P29" s="213" t="s">
        <v>20</v>
      </c>
      <c r="Q29" s="204" t="s">
        <v>2</v>
      </c>
      <c r="R29" s="105">
        <v>20</v>
      </c>
      <c r="S29" s="203"/>
      <c r="T29" s="215" t="s">
        <v>20</v>
      </c>
      <c r="U29" s="204" t="s">
        <v>5</v>
      </c>
      <c r="V29" s="105">
        <v>20</v>
      </c>
      <c r="W29" s="207"/>
      <c r="X29" s="190" t="s">
        <v>20</v>
      </c>
    </row>
    <row r="30" spans="1:24" ht="14.25" customHeight="1">
      <c r="A30" s="202" t="s">
        <v>0</v>
      </c>
      <c r="B30" s="105">
        <v>21</v>
      </c>
      <c r="C30" s="203"/>
      <c r="D30" s="110" t="s">
        <v>20</v>
      </c>
      <c r="E30" s="203" t="s">
        <v>2</v>
      </c>
      <c r="F30" s="105">
        <v>21</v>
      </c>
      <c r="G30" s="208"/>
      <c r="H30" s="227" t="s">
        <v>20</v>
      </c>
      <c r="I30" s="204" t="s">
        <v>5</v>
      </c>
      <c r="J30" s="105">
        <v>21</v>
      </c>
      <c r="K30" s="203"/>
      <c r="L30" s="215" t="s">
        <v>20</v>
      </c>
      <c r="M30" s="204" t="s">
        <v>0</v>
      </c>
      <c r="N30" s="105">
        <v>21</v>
      </c>
      <c r="O30" s="222"/>
      <c r="P30" s="213" t="s">
        <v>20</v>
      </c>
      <c r="Q30" s="204" t="s">
        <v>3</v>
      </c>
      <c r="R30" s="105">
        <v>21</v>
      </c>
      <c r="S30" s="203"/>
      <c r="T30" s="215" t="s">
        <v>20</v>
      </c>
      <c r="U30" s="204" t="s">
        <v>6</v>
      </c>
      <c r="V30" s="105">
        <v>21</v>
      </c>
      <c r="W30" s="208"/>
      <c r="X30" s="125" t="s">
        <v>20</v>
      </c>
    </row>
    <row r="31" spans="1:24" ht="14.25" customHeight="1">
      <c r="A31" s="202" t="s">
        <v>1</v>
      </c>
      <c r="B31" s="105">
        <v>22</v>
      </c>
      <c r="C31" s="203"/>
      <c r="D31" s="110" t="s">
        <v>20</v>
      </c>
      <c r="E31" s="203" t="s">
        <v>3</v>
      </c>
      <c r="F31" s="105">
        <v>22</v>
      </c>
      <c r="G31" s="208"/>
      <c r="H31" s="227" t="s">
        <v>20</v>
      </c>
      <c r="I31" s="204" t="s">
        <v>6</v>
      </c>
      <c r="J31" s="105">
        <v>22</v>
      </c>
      <c r="K31" s="203"/>
      <c r="L31" s="215" t="s">
        <v>20</v>
      </c>
      <c r="M31" s="204" t="s">
        <v>1</v>
      </c>
      <c r="N31" s="105">
        <v>22</v>
      </c>
      <c r="O31" s="222"/>
      <c r="P31" s="213" t="s">
        <v>20</v>
      </c>
      <c r="Q31" s="204" t="s">
        <v>4</v>
      </c>
      <c r="R31" s="105">
        <v>22</v>
      </c>
      <c r="S31" s="203"/>
      <c r="T31" s="215" t="s">
        <v>20</v>
      </c>
      <c r="U31" s="204" t="s">
        <v>0</v>
      </c>
      <c r="V31" s="105">
        <v>22</v>
      </c>
      <c r="W31" s="208"/>
      <c r="X31" s="125" t="s">
        <v>20</v>
      </c>
    </row>
    <row r="32" spans="1:24" ht="14.25" customHeight="1">
      <c r="A32" s="202" t="s">
        <v>2</v>
      </c>
      <c r="B32" s="105">
        <v>23</v>
      </c>
      <c r="C32" s="203"/>
      <c r="D32" s="110" t="s">
        <v>20</v>
      </c>
      <c r="E32" s="203" t="s">
        <v>4</v>
      </c>
      <c r="F32" s="105">
        <v>23</v>
      </c>
      <c r="G32" s="211"/>
      <c r="H32" s="111" t="s">
        <v>20</v>
      </c>
      <c r="I32" s="204" t="s">
        <v>0</v>
      </c>
      <c r="J32" s="105">
        <v>23</v>
      </c>
      <c r="K32" s="203"/>
      <c r="L32" s="215" t="s">
        <v>20</v>
      </c>
      <c r="M32" s="204" t="s">
        <v>2</v>
      </c>
      <c r="N32" s="105">
        <v>23</v>
      </c>
      <c r="O32" s="222"/>
      <c r="P32" s="213" t="s">
        <v>20</v>
      </c>
      <c r="Q32" s="204" t="s">
        <v>5</v>
      </c>
      <c r="R32" s="105">
        <v>23</v>
      </c>
      <c r="S32" s="203"/>
      <c r="T32" s="215" t="s">
        <v>20</v>
      </c>
      <c r="U32" s="204" t="s">
        <v>1</v>
      </c>
      <c r="V32" s="105">
        <v>23</v>
      </c>
      <c r="W32" s="208"/>
      <c r="X32" s="125" t="s">
        <v>20</v>
      </c>
    </row>
    <row r="33" spans="1:24" ht="14.25" customHeight="1">
      <c r="A33" s="202" t="s">
        <v>3</v>
      </c>
      <c r="B33" s="105">
        <v>24</v>
      </c>
      <c r="C33" s="203"/>
      <c r="D33" s="110" t="s">
        <v>20</v>
      </c>
      <c r="E33" s="203" t="s">
        <v>5</v>
      </c>
      <c r="F33" s="105">
        <v>24</v>
      </c>
      <c r="G33" s="211"/>
      <c r="H33" s="111" t="s">
        <v>20</v>
      </c>
      <c r="I33" s="204" t="s">
        <v>1</v>
      </c>
      <c r="J33" s="105">
        <v>24</v>
      </c>
      <c r="K33" s="203"/>
      <c r="L33" s="215" t="s">
        <v>20</v>
      </c>
      <c r="M33" s="204" t="s">
        <v>3</v>
      </c>
      <c r="N33" s="105">
        <v>24</v>
      </c>
      <c r="O33" s="222"/>
      <c r="P33" s="213" t="s">
        <v>20</v>
      </c>
      <c r="Q33" s="204" t="s">
        <v>6</v>
      </c>
      <c r="R33" s="105">
        <v>24</v>
      </c>
      <c r="S33" s="203"/>
      <c r="T33" s="215" t="s">
        <v>20</v>
      </c>
      <c r="U33" s="204" t="s">
        <v>2</v>
      </c>
      <c r="V33" s="105">
        <v>24</v>
      </c>
      <c r="W33" s="208"/>
      <c r="X33" s="125" t="s">
        <v>20</v>
      </c>
    </row>
    <row r="34" spans="1:24" ht="14.25" customHeight="1">
      <c r="A34" s="202" t="s">
        <v>4</v>
      </c>
      <c r="B34" s="105">
        <v>25</v>
      </c>
      <c r="C34" s="203"/>
      <c r="D34" s="110" t="s">
        <v>20</v>
      </c>
      <c r="E34" s="203" t="s">
        <v>6</v>
      </c>
      <c r="F34" s="105">
        <v>25</v>
      </c>
      <c r="G34" s="211"/>
      <c r="H34" s="111" t="s">
        <v>20</v>
      </c>
      <c r="I34" s="204" t="s">
        <v>2</v>
      </c>
      <c r="J34" s="105">
        <v>25</v>
      </c>
      <c r="K34" s="203"/>
      <c r="L34" s="215" t="s">
        <v>20</v>
      </c>
      <c r="M34" s="204" t="s">
        <v>4</v>
      </c>
      <c r="N34" s="105">
        <v>25</v>
      </c>
      <c r="O34" s="264" t="s">
        <v>18</v>
      </c>
      <c r="P34" s="292"/>
      <c r="Q34" s="204" t="s">
        <v>0</v>
      </c>
      <c r="R34" s="105">
        <v>25</v>
      </c>
      <c r="S34" s="203"/>
      <c r="T34" s="215" t="s">
        <v>20</v>
      </c>
      <c r="U34" s="204" t="s">
        <v>3</v>
      </c>
      <c r="V34" s="105">
        <v>25</v>
      </c>
      <c r="W34" s="208"/>
      <c r="X34" s="125" t="s">
        <v>20</v>
      </c>
    </row>
    <row r="35" spans="1:24" ht="14.25" customHeight="1">
      <c r="A35" s="202" t="s">
        <v>5</v>
      </c>
      <c r="B35" s="105">
        <v>26</v>
      </c>
      <c r="C35" s="203"/>
      <c r="D35" s="110" t="s">
        <v>20</v>
      </c>
      <c r="E35" s="203" t="s">
        <v>0</v>
      </c>
      <c r="F35" s="105">
        <v>26</v>
      </c>
      <c r="G35" s="211"/>
      <c r="H35" s="111" t="s">
        <v>20</v>
      </c>
      <c r="I35" s="204" t="s">
        <v>3</v>
      </c>
      <c r="J35" s="105">
        <v>26</v>
      </c>
      <c r="K35" s="203"/>
      <c r="L35" s="215" t="s">
        <v>20</v>
      </c>
      <c r="M35" s="204" t="s">
        <v>5</v>
      </c>
      <c r="N35" s="105">
        <v>26</v>
      </c>
      <c r="O35" s="222"/>
      <c r="P35" s="213" t="s">
        <v>20</v>
      </c>
      <c r="Q35" s="204" t="s">
        <v>1</v>
      </c>
      <c r="R35" s="105">
        <v>26</v>
      </c>
      <c r="S35" s="203"/>
      <c r="T35" s="215" t="s">
        <v>20</v>
      </c>
      <c r="U35" s="204" t="s">
        <v>4</v>
      </c>
      <c r="V35" s="105">
        <v>26</v>
      </c>
      <c r="W35" s="208"/>
      <c r="X35" s="125" t="s">
        <v>20</v>
      </c>
    </row>
    <row r="36" spans="1:24" ht="14.25" customHeight="1">
      <c r="A36" s="202" t="s">
        <v>6</v>
      </c>
      <c r="B36" s="105">
        <v>27</v>
      </c>
      <c r="C36" s="203"/>
      <c r="D36" s="110" t="s">
        <v>20</v>
      </c>
      <c r="E36" s="204" t="s">
        <v>1</v>
      </c>
      <c r="F36" s="105">
        <v>27</v>
      </c>
      <c r="G36" s="211"/>
      <c r="H36" s="111" t="s">
        <v>20</v>
      </c>
      <c r="I36" s="204" t="s">
        <v>4</v>
      </c>
      <c r="J36" s="105">
        <v>27</v>
      </c>
      <c r="K36" s="203"/>
      <c r="L36" s="215" t="s">
        <v>20</v>
      </c>
      <c r="M36" s="204" t="s">
        <v>6</v>
      </c>
      <c r="N36" s="105">
        <v>27</v>
      </c>
      <c r="O36" s="222"/>
      <c r="P36" s="213" t="s">
        <v>20</v>
      </c>
      <c r="Q36" s="204" t="s">
        <v>2</v>
      </c>
      <c r="R36" s="105">
        <v>27</v>
      </c>
      <c r="S36" s="203"/>
      <c r="T36" s="214" t="s">
        <v>20</v>
      </c>
      <c r="U36" s="204" t="s">
        <v>5</v>
      </c>
      <c r="V36" s="105">
        <v>27</v>
      </c>
      <c r="W36" s="208"/>
      <c r="X36" s="125" t="s">
        <v>20</v>
      </c>
    </row>
    <row r="37" spans="1:24" ht="14.25" customHeight="1">
      <c r="A37" s="202" t="s">
        <v>0</v>
      </c>
      <c r="B37" s="105">
        <v>28</v>
      </c>
      <c r="C37" s="203"/>
      <c r="D37" s="110" t="s">
        <v>20</v>
      </c>
      <c r="E37" s="6" t="s">
        <v>2</v>
      </c>
      <c r="F37" s="105">
        <v>28</v>
      </c>
      <c r="G37" s="211"/>
      <c r="H37" s="111" t="s">
        <v>20</v>
      </c>
      <c r="I37" s="204" t="s">
        <v>5</v>
      </c>
      <c r="J37" s="105">
        <v>28</v>
      </c>
      <c r="K37" s="203"/>
      <c r="L37" s="214" t="s">
        <v>20</v>
      </c>
      <c r="M37" s="204" t="s">
        <v>0</v>
      </c>
      <c r="N37" s="105">
        <v>28</v>
      </c>
      <c r="O37" s="222"/>
      <c r="P37" s="213" t="s">
        <v>20</v>
      </c>
      <c r="Q37" s="204" t="s">
        <v>3</v>
      </c>
      <c r="R37" s="105">
        <v>28</v>
      </c>
      <c r="S37" s="203"/>
      <c r="T37" s="215" t="s">
        <v>20</v>
      </c>
      <c r="U37" s="204" t="s">
        <v>6</v>
      </c>
      <c r="V37" s="105">
        <v>28</v>
      </c>
      <c r="W37" s="208"/>
      <c r="X37" s="125" t="s">
        <v>20</v>
      </c>
    </row>
    <row r="38" spans="1:24" ht="14.25" customHeight="1">
      <c r="A38" s="202" t="s">
        <v>1</v>
      </c>
      <c r="B38" s="105">
        <v>29</v>
      </c>
      <c r="C38" s="203"/>
      <c r="D38" s="110" t="s">
        <v>20</v>
      </c>
      <c r="E38" s="217" t="s">
        <v>3</v>
      </c>
      <c r="F38" s="105">
        <v>29</v>
      </c>
      <c r="G38" s="211"/>
      <c r="H38" s="111" t="s">
        <v>20</v>
      </c>
      <c r="I38" s="204" t="s">
        <v>6</v>
      </c>
      <c r="J38" s="105">
        <v>29</v>
      </c>
      <c r="K38" s="203"/>
      <c r="L38" s="215" t="s">
        <v>20</v>
      </c>
      <c r="M38" s="204" t="s">
        <v>1</v>
      </c>
      <c r="N38" s="105">
        <v>29</v>
      </c>
      <c r="O38" s="222"/>
      <c r="P38" s="213" t="s">
        <v>20</v>
      </c>
      <c r="Q38" s="204" t="s">
        <v>4</v>
      </c>
      <c r="R38" s="105">
        <v>29</v>
      </c>
      <c r="S38" s="203"/>
      <c r="T38" s="196" t="s">
        <v>20</v>
      </c>
      <c r="U38" s="218"/>
      <c r="V38" s="112"/>
      <c r="W38" s="219"/>
      <c r="X38" s="220"/>
    </row>
    <row r="39" spans="1:24" ht="14.25" customHeight="1">
      <c r="A39" s="202" t="s">
        <v>2</v>
      </c>
      <c r="B39" s="105">
        <v>30</v>
      </c>
      <c r="C39" s="203"/>
      <c r="D39" s="199" t="s">
        <v>20</v>
      </c>
      <c r="E39" s="204" t="s">
        <v>4</v>
      </c>
      <c r="F39" s="105">
        <v>30</v>
      </c>
      <c r="G39" s="211"/>
      <c r="H39" s="197" t="s">
        <v>20</v>
      </c>
      <c r="I39" s="204" t="s">
        <v>0</v>
      </c>
      <c r="J39" s="105">
        <v>30</v>
      </c>
      <c r="K39" s="203"/>
      <c r="L39" s="225" t="s">
        <v>20</v>
      </c>
      <c r="M39" s="204" t="s">
        <v>2</v>
      </c>
      <c r="N39" s="105">
        <v>30</v>
      </c>
      <c r="O39" s="222"/>
      <c r="P39" s="213" t="s">
        <v>20</v>
      </c>
      <c r="Q39" s="204" t="s">
        <v>5</v>
      </c>
      <c r="R39" s="105">
        <v>30</v>
      </c>
      <c r="S39" s="203"/>
      <c r="T39" s="110" t="s">
        <v>20</v>
      </c>
      <c r="U39" s="113"/>
      <c r="V39" s="112"/>
      <c r="W39" s="112"/>
      <c r="X39" s="126"/>
    </row>
    <row r="40" spans="1:24" ht="14.25" customHeight="1" thickBot="1">
      <c r="A40" s="127"/>
      <c r="B40" s="121"/>
      <c r="C40" s="128"/>
      <c r="D40" s="130"/>
      <c r="E40" s="205" t="s">
        <v>5</v>
      </c>
      <c r="F40" s="118">
        <v>31</v>
      </c>
      <c r="G40" s="212"/>
      <c r="H40" s="129" t="s">
        <v>20</v>
      </c>
      <c r="I40" s="120"/>
      <c r="J40" s="121"/>
      <c r="K40" s="121"/>
      <c r="L40" s="130"/>
      <c r="M40" s="205" t="s">
        <v>3</v>
      </c>
      <c r="N40" s="118">
        <v>31</v>
      </c>
      <c r="O40" s="223"/>
      <c r="P40" s="189" t="s">
        <v>20</v>
      </c>
      <c r="Q40" s="204" t="s">
        <v>6</v>
      </c>
      <c r="R40" s="118">
        <v>31</v>
      </c>
      <c r="S40" s="224"/>
      <c r="T40" s="131" t="s">
        <v>20</v>
      </c>
      <c r="U40" s="120"/>
      <c r="V40" s="121"/>
      <c r="W40" s="121"/>
      <c r="X40" s="132"/>
    </row>
    <row r="41" spans="1:24" ht="12" customHeight="1">
      <c r="A41" s="105"/>
      <c r="B41" s="105"/>
      <c r="C41" s="106"/>
      <c r="D41" s="106"/>
      <c r="E41" s="105"/>
      <c r="F41" s="105"/>
      <c r="G41" s="106"/>
      <c r="H41" s="106"/>
      <c r="I41" s="105"/>
      <c r="J41" s="105"/>
      <c r="K41" s="106"/>
      <c r="L41" s="106"/>
      <c r="M41" s="105"/>
      <c r="N41" s="105"/>
      <c r="P41" s="187"/>
      <c r="Q41" s="258" t="s">
        <v>69</v>
      </c>
      <c r="R41" s="258"/>
      <c r="S41" s="258"/>
      <c r="T41" s="258"/>
      <c r="U41" s="258"/>
      <c r="V41" s="258"/>
      <c r="W41" s="258"/>
      <c r="X41" s="258"/>
    </row>
    <row r="42" spans="1:33" ht="10.5" customHeight="1">
      <c r="A42" s="1"/>
      <c r="B42" s="4"/>
      <c r="C42" s="238" t="s">
        <v>110</v>
      </c>
      <c r="D42" s="239"/>
      <c r="E42" s="239"/>
      <c r="F42" s="239"/>
      <c r="G42" s="239"/>
      <c r="H42" s="239"/>
      <c r="I42" s="239"/>
      <c r="J42" s="239"/>
      <c r="K42" s="239"/>
      <c r="L42" s="239"/>
      <c r="M42" s="239"/>
      <c r="N42" s="107"/>
      <c r="O42" s="21"/>
      <c r="P42" s="21"/>
      <c r="Q42" s="21"/>
      <c r="R42" s="21"/>
      <c r="S42" s="21"/>
      <c r="T42" s="21"/>
      <c r="U42" s="21"/>
      <c r="V42" s="21"/>
      <c r="W42" s="21"/>
      <c r="X42" s="21"/>
      <c r="Y42" s="20"/>
      <c r="Z42" s="20"/>
      <c r="AB42" s="20"/>
      <c r="AC42" s="20"/>
      <c r="AD42" s="20"/>
      <c r="AE42" s="20"/>
      <c r="AF42" s="20"/>
      <c r="AG42" s="20"/>
    </row>
    <row r="43" spans="1:33" ht="3.75" customHeight="1">
      <c r="A43" s="1"/>
      <c r="B43" s="2"/>
      <c r="C43" s="3"/>
      <c r="D43" s="3"/>
      <c r="E43" s="3"/>
      <c r="F43" s="2"/>
      <c r="G43" s="1"/>
      <c r="H43" s="1"/>
      <c r="I43" s="1"/>
      <c r="J43" s="22"/>
      <c r="K43" s="22"/>
      <c r="L43" s="22"/>
      <c r="N43" s="107"/>
      <c r="P43" s="37"/>
      <c r="Q43" s="37"/>
      <c r="R43" s="37"/>
      <c r="S43" s="37"/>
      <c r="T43" s="37"/>
      <c r="U43" s="37"/>
      <c r="V43" s="37"/>
      <c r="W43" s="37"/>
      <c r="X43" s="37"/>
      <c r="Y43" s="20"/>
      <c r="Z43" s="20"/>
      <c r="AB43" s="20"/>
      <c r="AC43" s="20"/>
      <c r="AD43" s="20"/>
      <c r="AE43" s="20"/>
      <c r="AF43" s="20"/>
      <c r="AG43" s="20"/>
    </row>
    <row r="44" spans="1:33" ht="9.75" customHeight="1">
      <c r="A44" s="1"/>
      <c r="B44" s="188"/>
      <c r="C44" s="238" t="s">
        <v>109</v>
      </c>
      <c r="D44" s="239"/>
      <c r="E44" s="239"/>
      <c r="F44" s="239"/>
      <c r="G44" s="239"/>
      <c r="H44" s="239"/>
      <c r="I44" s="239"/>
      <c r="J44" s="239"/>
      <c r="K44" s="239"/>
      <c r="L44" s="239"/>
      <c r="M44" s="240"/>
      <c r="N44" s="5"/>
      <c r="O44" s="238" t="s">
        <v>19</v>
      </c>
      <c r="P44" s="239"/>
      <c r="Q44" s="37"/>
      <c r="R44" s="37"/>
      <c r="S44" s="37"/>
      <c r="T44" s="37"/>
      <c r="U44" s="37"/>
      <c r="V44" s="37"/>
      <c r="W44" s="37"/>
      <c r="X44" s="37"/>
      <c r="Y44" s="20"/>
      <c r="Z44" s="20"/>
      <c r="AB44" s="20"/>
      <c r="AC44" s="20"/>
      <c r="AD44" s="20"/>
      <c r="AE44" s="20"/>
      <c r="AF44" s="20"/>
      <c r="AG44" s="20"/>
    </row>
    <row r="45" spans="1:27" ht="18" customHeight="1" thickBot="1">
      <c r="A45" s="1"/>
      <c r="B45" s="2"/>
      <c r="C45" s="11"/>
      <c r="D45" s="9"/>
      <c r="E45" s="1"/>
      <c r="F45" s="1"/>
      <c r="G45" s="14"/>
      <c r="H45" s="13"/>
      <c r="I45" s="2"/>
      <c r="J45" s="2"/>
      <c r="K45" s="14"/>
      <c r="L45" s="13"/>
      <c r="M45" s="2"/>
      <c r="N45" s="2"/>
      <c r="O45" s="14"/>
      <c r="P45" s="13"/>
      <c r="Q45" s="2"/>
      <c r="R45" s="2"/>
      <c r="S45" s="14"/>
      <c r="T45" s="13"/>
      <c r="U45" s="17"/>
      <c r="V45" s="17"/>
      <c r="W45" s="17"/>
      <c r="X45" s="17"/>
      <c r="AA45" s="20"/>
    </row>
    <row r="46" spans="1:24" ht="18" customHeight="1">
      <c r="A46" s="274" t="s">
        <v>14</v>
      </c>
      <c r="B46" s="236"/>
      <c r="C46" s="236"/>
      <c r="D46" s="237"/>
      <c r="E46" s="247" t="s">
        <v>15</v>
      </c>
      <c r="F46" s="248"/>
      <c r="G46" s="248"/>
      <c r="H46" s="249"/>
      <c r="I46" s="235" t="s">
        <v>16</v>
      </c>
      <c r="J46" s="236"/>
      <c r="K46" s="236"/>
      <c r="L46" s="237"/>
      <c r="M46" s="247" t="s">
        <v>17</v>
      </c>
      <c r="N46" s="248"/>
      <c r="O46" s="248"/>
      <c r="P46" s="249"/>
      <c r="Q46" s="250" t="s">
        <v>12</v>
      </c>
      <c r="R46" s="251"/>
      <c r="S46" s="251"/>
      <c r="T46" s="252"/>
      <c r="U46" s="253" t="s">
        <v>21</v>
      </c>
      <c r="V46" s="254"/>
      <c r="W46" s="254"/>
      <c r="X46" s="255"/>
    </row>
    <row r="47" spans="1:24" ht="14.25" customHeight="1">
      <c r="A47" s="202" t="s">
        <v>0</v>
      </c>
      <c r="B47" s="105">
        <v>1</v>
      </c>
      <c r="C47" s="208"/>
      <c r="D47" s="115" t="s">
        <v>20</v>
      </c>
      <c r="E47" s="204" t="s">
        <v>3</v>
      </c>
      <c r="F47" s="105">
        <v>1</v>
      </c>
      <c r="G47" s="210"/>
      <c r="H47" s="198" t="s">
        <v>20</v>
      </c>
      <c r="I47" s="204" t="s">
        <v>5</v>
      </c>
      <c r="J47" s="105">
        <v>1</v>
      </c>
      <c r="K47" s="241" t="s">
        <v>18</v>
      </c>
      <c r="L47" s="242"/>
      <c r="M47" s="204" t="s">
        <v>1</v>
      </c>
      <c r="N47" s="105">
        <v>1</v>
      </c>
      <c r="O47" s="208"/>
      <c r="P47" s="114" t="s">
        <v>20</v>
      </c>
      <c r="Q47" s="204" t="s">
        <v>3</v>
      </c>
      <c r="R47" s="105">
        <v>1</v>
      </c>
      <c r="S47" s="208"/>
      <c r="T47" s="114" t="s">
        <v>20</v>
      </c>
      <c r="U47" s="204" t="s">
        <v>6</v>
      </c>
      <c r="V47" s="105">
        <v>1</v>
      </c>
      <c r="W47" s="211"/>
      <c r="X47" s="117" t="s">
        <v>20</v>
      </c>
    </row>
    <row r="48" spans="1:24" ht="14.25" customHeight="1">
      <c r="A48" s="202" t="s">
        <v>1</v>
      </c>
      <c r="B48" s="105">
        <v>2</v>
      </c>
      <c r="C48" s="208"/>
      <c r="D48" s="115" t="s">
        <v>20</v>
      </c>
      <c r="E48" s="204" t="s">
        <v>4</v>
      </c>
      <c r="F48" s="105">
        <v>2</v>
      </c>
      <c r="G48" s="208"/>
      <c r="H48" s="115" t="s">
        <v>20</v>
      </c>
      <c r="I48" s="204" t="s">
        <v>6</v>
      </c>
      <c r="J48" s="105">
        <v>2</v>
      </c>
      <c r="K48" s="208"/>
      <c r="L48" s="115" t="s">
        <v>20</v>
      </c>
      <c r="M48" s="204" t="s">
        <v>2</v>
      </c>
      <c r="N48" s="105">
        <v>2</v>
      </c>
      <c r="O48" s="208"/>
      <c r="P48" s="114" t="s">
        <v>20</v>
      </c>
      <c r="Q48" s="204" t="s">
        <v>4</v>
      </c>
      <c r="R48" s="105">
        <v>2</v>
      </c>
      <c r="S48" s="208"/>
      <c r="T48" s="114" t="s">
        <v>20</v>
      </c>
      <c r="U48" s="204" t="s">
        <v>0</v>
      </c>
      <c r="V48" s="105">
        <v>2</v>
      </c>
      <c r="W48" s="211"/>
      <c r="X48" s="117" t="s">
        <v>20</v>
      </c>
    </row>
    <row r="49" spans="1:24" ht="14.25" customHeight="1">
      <c r="A49" s="202" t="s">
        <v>2</v>
      </c>
      <c r="B49" s="105">
        <v>3</v>
      </c>
      <c r="C49" s="208"/>
      <c r="D49" s="115" t="s">
        <v>20</v>
      </c>
      <c r="E49" s="204" t="s">
        <v>5</v>
      </c>
      <c r="F49" s="105">
        <v>3</v>
      </c>
      <c r="G49" s="208"/>
      <c r="H49" s="115" t="s">
        <v>20</v>
      </c>
      <c r="I49" s="204" t="s">
        <v>0</v>
      </c>
      <c r="J49" s="105">
        <v>3</v>
      </c>
      <c r="K49" s="208"/>
      <c r="L49" s="115" t="s">
        <v>20</v>
      </c>
      <c r="M49" s="204" t="s">
        <v>3</v>
      </c>
      <c r="N49" s="105">
        <v>3</v>
      </c>
      <c r="O49" s="208"/>
      <c r="P49" s="114" t="s">
        <v>20</v>
      </c>
      <c r="Q49" s="204" t="s">
        <v>5</v>
      </c>
      <c r="R49" s="105">
        <v>3</v>
      </c>
      <c r="S49" s="208"/>
      <c r="T49" s="114" t="s">
        <v>20</v>
      </c>
      <c r="U49" s="204" t="s">
        <v>1</v>
      </c>
      <c r="V49" s="105">
        <v>3</v>
      </c>
      <c r="W49" s="211"/>
      <c r="X49" s="117" t="s">
        <v>20</v>
      </c>
    </row>
    <row r="50" spans="1:24" ht="14.25" customHeight="1">
      <c r="A50" s="202" t="s">
        <v>3</v>
      </c>
      <c r="B50" s="105">
        <v>4</v>
      </c>
      <c r="C50" s="208"/>
      <c r="D50" s="115" t="s">
        <v>20</v>
      </c>
      <c r="E50" s="204" t="s">
        <v>6</v>
      </c>
      <c r="F50" s="105">
        <v>4</v>
      </c>
      <c r="G50" s="208"/>
      <c r="H50" s="115" t="s">
        <v>20</v>
      </c>
      <c r="I50" s="204" t="s">
        <v>1</v>
      </c>
      <c r="J50" s="105">
        <v>4</v>
      </c>
      <c r="K50" s="208"/>
      <c r="L50" s="115" t="s">
        <v>20</v>
      </c>
      <c r="M50" s="204" t="s">
        <v>4</v>
      </c>
      <c r="N50" s="105">
        <v>4</v>
      </c>
      <c r="O50" s="206"/>
      <c r="P50" s="114" t="s">
        <v>20</v>
      </c>
      <c r="Q50" s="204" t="s">
        <v>6</v>
      </c>
      <c r="R50" s="105">
        <v>4</v>
      </c>
      <c r="S50" s="208"/>
      <c r="T50" s="114" t="s">
        <v>20</v>
      </c>
      <c r="U50" s="204" t="s">
        <v>2</v>
      </c>
      <c r="V50" s="105">
        <v>4</v>
      </c>
      <c r="W50" s="211"/>
      <c r="X50" s="117" t="s">
        <v>20</v>
      </c>
    </row>
    <row r="51" spans="1:24" ht="14.25" customHeight="1">
      <c r="A51" s="202" t="s">
        <v>4</v>
      </c>
      <c r="B51" s="105">
        <v>5</v>
      </c>
      <c r="C51" s="208"/>
      <c r="D51" s="115" t="s">
        <v>20</v>
      </c>
      <c r="E51" s="204" t="s">
        <v>0</v>
      </c>
      <c r="F51" s="105">
        <v>5</v>
      </c>
      <c r="G51" s="208"/>
      <c r="H51" s="115" t="s">
        <v>20</v>
      </c>
      <c r="I51" s="204" t="s">
        <v>2</v>
      </c>
      <c r="J51" s="105">
        <v>5</v>
      </c>
      <c r="K51" s="208"/>
      <c r="L51" s="115" t="s">
        <v>20</v>
      </c>
      <c r="M51" s="204" t="s">
        <v>5</v>
      </c>
      <c r="N51" s="105">
        <v>5</v>
      </c>
      <c r="O51" s="206"/>
      <c r="P51" s="114" t="s">
        <v>20</v>
      </c>
      <c r="Q51" s="204" t="s">
        <v>0</v>
      </c>
      <c r="R51" s="105">
        <v>5</v>
      </c>
      <c r="S51" s="208"/>
      <c r="T51" s="114" t="s">
        <v>20</v>
      </c>
      <c r="U51" s="204" t="s">
        <v>3</v>
      </c>
      <c r="V51" s="105">
        <v>5</v>
      </c>
      <c r="W51" s="211"/>
      <c r="X51" s="117" t="s">
        <v>20</v>
      </c>
    </row>
    <row r="52" spans="1:24" ht="14.25" customHeight="1">
      <c r="A52" s="202" t="s">
        <v>5</v>
      </c>
      <c r="B52" s="105">
        <v>6</v>
      </c>
      <c r="C52" s="208"/>
      <c r="D52" s="115" t="s">
        <v>20</v>
      </c>
      <c r="E52" s="204" t="s">
        <v>1</v>
      </c>
      <c r="F52" s="105">
        <v>6</v>
      </c>
      <c r="G52" s="208"/>
      <c r="H52" s="115" t="s">
        <v>20</v>
      </c>
      <c r="I52" s="204" t="s">
        <v>3</v>
      </c>
      <c r="J52" s="105">
        <v>6</v>
      </c>
      <c r="K52" s="208"/>
      <c r="L52" s="115" t="s">
        <v>20</v>
      </c>
      <c r="M52" s="204" t="s">
        <v>6</v>
      </c>
      <c r="N52" s="105">
        <v>6</v>
      </c>
      <c r="O52" s="259" t="s">
        <v>18</v>
      </c>
      <c r="P52" s="260"/>
      <c r="Q52" s="204" t="s">
        <v>1</v>
      </c>
      <c r="R52" s="105">
        <v>6</v>
      </c>
      <c r="S52" s="203"/>
      <c r="T52" s="114" t="s">
        <v>20</v>
      </c>
      <c r="U52" s="204" t="s">
        <v>4</v>
      </c>
      <c r="V52" s="105">
        <v>6</v>
      </c>
      <c r="W52" s="211"/>
      <c r="X52" s="117" t="s">
        <v>20</v>
      </c>
    </row>
    <row r="53" spans="1:24" ht="14.25" customHeight="1">
      <c r="A53" s="202" t="s">
        <v>6</v>
      </c>
      <c r="B53" s="105">
        <v>7</v>
      </c>
      <c r="C53" s="208"/>
      <c r="D53" s="115" t="s">
        <v>20</v>
      </c>
      <c r="E53" s="204" t="s">
        <v>2</v>
      </c>
      <c r="F53" s="105">
        <v>7</v>
      </c>
      <c r="G53" s="208"/>
      <c r="H53" s="115" t="s">
        <v>20</v>
      </c>
      <c r="I53" s="204" t="s">
        <v>4</v>
      </c>
      <c r="J53" s="105">
        <v>7</v>
      </c>
      <c r="K53" s="208"/>
      <c r="L53" s="114" t="s">
        <v>20</v>
      </c>
      <c r="M53" s="204" t="s">
        <v>0</v>
      </c>
      <c r="N53" s="105">
        <v>7</v>
      </c>
      <c r="O53" s="206"/>
      <c r="P53" s="114" t="s">
        <v>20</v>
      </c>
      <c r="Q53" s="204" t="s">
        <v>2</v>
      </c>
      <c r="R53" s="105">
        <v>7</v>
      </c>
      <c r="S53" s="208"/>
      <c r="T53" s="114" t="s">
        <v>20</v>
      </c>
      <c r="U53" s="204" t="s">
        <v>5</v>
      </c>
      <c r="V53" s="105">
        <v>7</v>
      </c>
      <c r="W53" s="211"/>
      <c r="X53" s="117" t="s">
        <v>20</v>
      </c>
    </row>
    <row r="54" spans="1:24" ht="14.25" customHeight="1">
      <c r="A54" s="202" t="s">
        <v>0</v>
      </c>
      <c r="B54" s="105">
        <v>8</v>
      </c>
      <c r="C54" s="208"/>
      <c r="D54" s="115" t="s">
        <v>20</v>
      </c>
      <c r="E54" s="204" t="s">
        <v>3</v>
      </c>
      <c r="F54" s="105">
        <v>8</v>
      </c>
      <c r="G54" s="208"/>
      <c r="H54" s="115" t="s">
        <v>20</v>
      </c>
      <c r="I54" s="204" t="s">
        <v>5</v>
      </c>
      <c r="J54" s="105">
        <v>8</v>
      </c>
      <c r="K54" s="259" t="s">
        <v>18</v>
      </c>
      <c r="L54" s="260"/>
      <c r="M54" s="204" t="s">
        <v>1</v>
      </c>
      <c r="N54" s="105">
        <v>8</v>
      </c>
      <c r="O54" s="206"/>
      <c r="P54" s="114" t="s">
        <v>20</v>
      </c>
      <c r="Q54" s="204" t="s">
        <v>3</v>
      </c>
      <c r="R54" s="105">
        <v>8</v>
      </c>
      <c r="S54" s="211"/>
      <c r="T54" s="116" t="s">
        <v>20</v>
      </c>
      <c r="U54" s="204" t="s">
        <v>6</v>
      </c>
      <c r="V54" s="105">
        <v>8</v>
      </c>
      <c r="W54" s="211"/>
      <c r="X54" s="117" t="s">
        <v>20</v>
      </c>
    </row>
    <row r="55" spans="1:24" ht="14.25" customHeight="1">
      <c r="A55" s="202" t="s">
        <v>1</v>
      </c>
      <c r="B55" s="105">
        <v>9</v>
      </c>
      <c r="C55" s="208"/>
      <c r="D55" s="115" t="s">
        <v>20</v>
      </c>
      <c r="E55" s="204" t="s">
        <v>4</v>
      </c>
      <c r="F55" s="105">
        <v>9</v>
      </c>
      <c r="G55" s="207"/>
      <c r="H55" s="191" t="s">
        <v>20</v>
      </c>
      <c r="I55" s="204" t="s">
        <v>6</v>
      </c>
      <c r="J55" s="105">
        <v>9</v>
      </c>
      <c r="K55" s="208"/>
      <c r="L55" s="115" t="s">
        <v>20</v>
      </c>
      <c r="M55" s="204" t="s">
        <v>2</v>
      </c>
      <c r="N55" s="105">
        <v>9</v>
      </c>
      <c r="O55" s="206"/>
      <c r="P55" s="114" t="s">
        <v>20</v>
      </c>
      <c r="Q55" s="204" t="s">
        <v>4</v>
      </c>
      <c r="R55" s="105">
        <v>9</v>
      </c>
      <c r="S55" s="211"/>
      <c r="T55" s="116" t="s">
        <v>20</v>
      </c>
      <c r="U55" s="204" t="s">
        <v>0</v>
      </c>
      <c r="V55" s="105">
        <v>9</v>
      </c>
      <c r="W55" s="211"/>
      <c r="X55" s="117" t="s">
        <v>20</v>
      </c>
    </row>
    <row r="56" spans="1:24" ht="14.25" customHeight="1">
      <c r="A56" s="202" t="s">
        <v>2</v>
      </c>
      <c r="B56" s="105">
        <v>10</v>
      </c>
      <c r="C56" s="208"/>
      <c r="D56" s="115" t="s">
        <v>20</v>
      </c>
      <c r="E56" s="204" t="s">
        <v>5</v>
      </c>
      <c r="F56" s="105">
        <v>10</v>
      </c>
      <c r="G56" s="207"/>
      <c r="H56" s="191" t="s">
        <v>20</v>
      </c>
      <c r="I56" s="204" t="s">
        <v>0</v>
      </c>
      <c r="J56" s="105">
        <v>10</v>
      </c>
      <c r="K56" s="208"/>
      <c r="L56" s="115" t="s">
        <v>20</v>
      </c>
      <c r="M56" s="204" t="s">
        <v>3</v>
      </c>
      <c r="N56" s="105">
        <v>10</v>
      </c>
      <c r="O56" s="206"/>
      <c r="P56" s="115" t="s">
        <v>20</v>
      </c>
      <c r="Q56" s="204" t="s">
        <v>5</v>
      </c>
      <c r="R56" s="105">
        <v>10</v>
      </c>
      <c r="S56" s="211"/>
      <c r="T56" s="116" t="s">
        <v>20</v>
      </c>
      <c r="U56" s="204" t="s">
        <v>1</v>
      </c>
      <c r="V56" s="105">
        <v>10</v>
      </c>
      <c r="W56" s="211"/>
      <c r="X56" s="117" t="s">
        <v>20</v>
      </c>
    </row>
    <row r="57" spans="1:24" ht="14.25" customHeight="1">
      <c r="A57" s="202" t="s">
        <v>3</v>
      </c>
      <c r="B57" s="105">
        <v>11</v>
      </c>
      <c r="C57" s="208"/>
      <c r="D57" s="115" t="s">
        <v>20</v>
      </c>
      <c r="E57" s="204" t="s">
        <v>6</v>
      </c>
      <c r="F57" s="105">
        <v>11</v>
      </c>
      <c r="G57" s="207"/>
      <c r="H57" s="191" t="s">
        <v>20</v>
      </c>
      <c r="I57" s="204" t="s">
        <v>1</v>
      </c>
      <c r="J57" s="105">
        <v>11</v>
      </c>
      <c r="K57" s="208"/>
      <c r="L57" s="115" t="s">
        <v>20</v>
      </c>
      <c r="M57" s="204" t="s">
        <v>4</v>
      </c>
      <c r="N57" s="105">
        <v>11</v>
      </c>
      <c r="O57" s="206"/>
      <c r="P57" s="114" t="s">
        <v>20</v>
      </c>
      <c r="Q57" s="204" t="s">
        <v>6</v>
      </c>
      <c r="R57" s="105">
        <v>11</v>
      </c>
      <c r="S57" s="211"/>
      <c r="T57" s="116" t="s">
        <v>20</v>
      </c>
      <c r="U57" s="204" t="s">
        <v>2</v>
      </c>
      <c r="V57" s="105">
        <v>11</v>
      </c>
      <c r="W57" s="211"/>
      <c r="X57" s="117" t="s">
        <v>20</v>
      </c>
    </row>
    <row r="58" spans="1:24" ht="14.25" customHeight="1">
      <c r="A58" s="202" t="s">
        <v>4</v>
      </c>
      <c r="B58" s="105">
        <v>12</v>
      </c>
      <c r="C58" s="208"/>
      <c r="D58" s="114" t="s">
        <v>20</v>
      </c>
      <c r="E58" s="204" t="s">
        <v>0</v>
      </c>
      <c r="F58" s="105">
        <v>12</v>
      </c>
      <c r="G58" s="207"/>
      <c r="H58" s="191" t="s">
        <v>20</v>
      </c>
      <c r="I58" s="204" t="s">
        <v>2</v>
      </c>
      <c r="J58" s="105">
        <v>12</v>
      </c>
      <c r="K58" s="208"/>
      <c r="L58" s="115" t="s">
        <v>20</v>
      </c>
      <c r="M58" s="204" t="s">
        <v>5</v>
      </c>
      <c r="N58" s="105">
        <v>12</v>
      </c>
      <c r="O58" s="206"/>
      <c r="P58" s="114" t="s">
        <v>20</v>
      </c>
      <c r="Q58" s="204" t="s">
        <v>0</v>
      </c>
      <c r="R58" s="105">
        <v>12</v>
      </c>
      <c r="S58" s="211"/>
      <c r="T58" s="116" t="s">
        <v>20</v>
      </c>
      <c r="U58" s="204" t="s">
        <v>3</v>
      </c>
      <c r="V58" s="105">
        <v>12</v>
      </c>
      <c r="W58" s="211"/>
      <c r="X58" s="117" t="s">
        <v>20</v>
      </c>
    </row>
    <row r="59" spans="1:24" ht="14.25" customHeight="1">
      <c r="A59" s="202" t="s">
        <v>5</v>
      </c>
      <c r="B59" s="105">
        <v>13</v>
      </c>
      <c r="C59" s="208"/>
      <c r="D59" s="114" t="s">
        <v>20</v>
      </c>
      <c r="E59" s="204" t="s">
        <v>1</v>
      </c>
      <c r="F59" s="105">
        <v>13</v>
      </c>
      <c r="G59" s="207"/>
      <c r="H59" s="191" t="s">
        <v>20</v>
      </c>
      <c r="I59" s="204" t="s">
        <v>3</v>
      </c>
      <c r="J59" s="105">
        <v>13</v>
      </c>
      <c r="K59" s="225"/>
      <c r="L59" s="115" t="s">
        <v>20</v>
      </c>
      <c r="M59" s="204" t="s">
        <v>6</v>
      </c>
      <c r="N59" s="105">
        <v>13</v>
      </c>
      <c r="O59" s="206"/>
      <c r="P59" s="114" t="s">
        <v>20</v>
      </c>
      <c r="Q59" s="204" t="s">
        <v>1</v>
      </c>
      <c r="R59" s="105">
        <v>13</v>
      </c>
      <c r="S59" s="211"/>
      <c r="T59" s="116" t="s">
        <v>20</v>
      </c>
      <c r="U59" s="204" t="s">
        <v>4</v>
      </c>
      <c r="V59" s="105">
        <v>13</v>
      </c>
      <c r="W59" s="211"/>
      <c r="X59" s="117" t="s">
        <v>20</v>
      </c>
    </row>
    <row r="60" spans="1:24" ht="14.25" customHeight="1">
      <c r="A60" s="202" t="s">
        <v>6</v>
      </c>
      <c r="B60" s="105">
        <v>14</v>
      </c>
      <c r="C60" s="208"/>
      <c r="D60" s="114" t="s">
        <v>20</v>
      </c>
      <c r="E60" s="204" t="s">
        <v>2</v>
      </c>
      <c r="F60" s="105">
        <v>14</v>
      </c>
      <c r="G60" s="207"/>
      <c r="H60" s="191" t="s">
        <v>20</v>
      </c>
      <c r="I60" s="204" t="s">
        <v>4</v>
      </c>
      <c r="J60" s="105">
        <v>14</v>
      </c>
      <c r="K60" s="208"/>
      <c r="L60" s="114" t="s">
        <v>20</v>
      </c>
      <c r="M60" s="204" t="s">
        <v>0</v>
      </c>
      <c r="N60" s="105">
        <v>14</v>
      </c>
      <c r="O60" s="206"/>
      <c r="P60" s="114" t="s">
        <v>20</v>
      </c>
      <c r="Q60" s="204" t="s">
        <v>2</v>
      </c>
      <c r="R60" s="105">
        <v>14</v>
      </c>
      <c r="S60" s="245" t="s">
        <v>18</v>
      </c>
      <c r="T60" s="263"/>
      <c r="U60" s="204" t="s">
        <v>5</v>
      </c>
      <c r="V60" s="105">
        <v>14</v>
      </c>
      <c r="W60" s="211"/>
      <c r="X60" s="117" t="s">
        <v>20</v>
      </c>
    </row>
    <row r="61" spans="1:24" ht="14.25" customHeight="1">
      <c r="A61" s="202" t="s">
        <v>0</v>
      </c>
      <c r="B61" s="105">
        <v>15</v>
      </c>
      <c r="C61" s="208"/>
      <c r="D61" s="114" t="s">
        <v>20</v>
      </c>
      <c r="E61" s="204" t="s">
        <v>3</v>
      </c>
      <c r="F61" s="105">
        <v>15</v>
      </c>
      <c r="G61" s="207"/>
      <c r="H61" s="191" t="s">
        <v>20</v>
      </c>
      <c r="I61" s="204" t="s">
        <v>5</v>
      </c>
      <c r="J61" s="105">
        <v>15</v>
      </c>
      <c r="K61" s="208"/>
      <c r="L61" s="115" t="s">
        <v>20</v>
      </c>
      <c r="M61" s="204" t="s">
        <v>1</v>
      </c>
      <c r="N61" s="105">
        <v>15</v>
      </c>
      <c r="O61" s="206"/>
      <c r="P61" s="114" t="s">
        <v>20</v>
      </c>
      <c r="Q61" s="204" t="s">
        <v>3</v>
      </c>
      <c r="R61" s="105">
        <v>15</v>
      </c>
      <c r="S61" s="211"/>
      <c r="T61" s="116" t="s">
        <v>20</v>
      </c>
      <c r="U61" s="204" t="s">
        <v>6</v>
      </c>
      <c r="V61" s="105">
        <v>15</v>
      </c>
      <c r="W61" s="245" t="s">
        <v>18</v>
      </c>
      <c r="X61" s="246"/>
    </row>
    <row r="62" spans="1:24" ht="14.25" customHeight="1">
      <c r="A62" s="202" t="s">
        <v>1</v>
      </c>
      <c r="B62" s="105">
        <v>16</v>
      </c>
      <c r="C62" s="208"/>
      <c r="D62" s="114" t="s">
        <v>20</v>
      </c>
      <c r="E62" s="204" t="s">
        <v>4</v>
      </c>
      <c r="F62" s="105">
        <v>16</v>
      </c>
      <c r="G62" s="207"/>
      <c r="H62" s="191" t="s">
        <v>20</v>
      </c>
      <c r="I62" s="204" t="s">
        <v>6</v>
      </c>
      <c r="J62" s="105">
        <v>16</v>
      </c>
      <c r="K62" s="206"/>
      <c r="L62" s="115" t="s">
        <v>20</v>
      </c>
      <c r="M62" s="204" t="s">
        <v>2</v>
      </c>
      <c r="N62" s="105">
        <v>16</v>
      </c>
      <c r="O62" s="208"/>
      <c r="P62" s="114" t="s">
        <v>20</v>
      </c>
      <c r="Q62" s="204" t="s">
        <v>4</v>
      </c>
      <c r="R62" s="105">
        <v>16</v>
      </c>
      <c r="S62" s="211"/>
      <c r="T62" s="116" t="s">
        <v>20</v>
      </c>
      <c r="U62" s="204" t="s">
        <v>0</v>
      </c>
      <c r="V62" s="105">
        <v>16</v>
      </c>
      <c r="W62" s="211"/>
      <c r="X62" s="117" t="s">
        <v>20</v>
      </c>
    </row>
    <row r="63" spans="1:24" ht="14.25" customHeight="1">
      <c r="A63" s="202" t="s">
        <v>2</v>
      </c>
      <c r="B63" s="105">
        <v>17</v>
      </c>
      <c r="C63" s="208"/>
      <c r="D63" s="114" t="s">
        <v>20</v>
      </c>
      <c r="E63" s="204" t="s">
        <v>5</v>
      </c>
      <c r="F63" s="105">
        <v>17</v>
      </c>
      <c r="G63" s="207"/>
      <c r="H63" s="191" t="s">
        <v>20</v>
      </c>
      <c r="I63" s="204" t="s">
        <v>0</v>
      </c>
      <c r="J63" s="105">
        <v>17</v>
      </c>
      <c r="K63" s="208"/>
      <c r="L63" s="115" t="s">
        <v>20</v>
      </c>
      <c r="M63" s="204" t="s">
        <v>3</v>
      </c>
      <c r="N63" s="105">
        <v>17</v>
      </c>
      <c r="O63" s="208"/>
      <c r="P63" s="114" t="s">
        <v>20</v>
      </c>
      <c r="Q63" s="204" t="s">
        <v>5</v>
      </c>
      <c r="R63" s="105">
        <v>17</v>
      </c>
      <c r="S63" s="211"/>
      <c r="T63" s="116" t="s">
        <v>20</v>
      </c>
      <c r="U63" s="204" t="s">
        <v>1</v>
      </c>
      <c r="V63" s="105">
        <v>17</v>
      </c>
      <c r="W63" s="211"/>
      <c r="X63" s="117" t="s">
        <v>20</v>
      </c>
    </row>
    <row r="64" spans="1:24" ht="14.25" customHeight="1">
      <c r="A64" s="202" t="s">
        <v>3</v>
      </c>
      <c r="B64" s="105">
        <v>18</v>
      </c>
      <c r="C64" s="208"/>
      <c r="D64" s="114" t="s">
        <v>20</v>
      </c>
      <c r="E64" s="204" t="s">
        <v>6</v>
      </c>
      <c r="F64" s="105">
        <v>18</v>
      </c>
      <c r="G64" s="264" t="s">
        <v>18</v>
      </c>
      <c r="H64" s="265"/>
      <c r="I64" s="204" t="s">
        <v>1</v>
      </c>
      <c r="J64" s="105">
        <v>18</v>
      </c>
      <c r="K64" s="208"/>
      <c r="L64" s="115" t="s">
        <v>20</v>
      </c>
      <c r="M64" s="204" t="s">
        <v>4</v>
      </c>
      <c r="N64" s="105">
        <v>18</v>
      </c>
      <c r="O64" s="206"/>
      <c r="P64" s="114" t="s">
        <v>20</v>
      </c>
      <c r="Q64" s="204" t="s">
        <v>6</v>
      </c>
      <c r="R64" s="105">
        <v>18</v>
      </c>
      <c r="S64" s="211"/>
      <c r="T64" s="116" t="s">
        <v>20</v>
      </c>
      <c r="U64" s="204" t="s">
        <v>2</v>
      </c>
      <c r="V64" s="105">
        <v>18</v>
      </c>
      <c r="W64" s="211"/>
      <c r="X64" s="117" t="s">
        <v>20</v>
      </c>
    </row>
    <row r="65" spans="1:24" ht="14.25" customHeight="1">
      <c r="A65" s="202" t="s">
        <v>4</v>
      </c>
      <c r="B65" s="105">
        <v>19</v>
      </c>
      <c r="C65" s="206"/>
      <c r="D65" s="114" t="s">
        <v>20</v>
      </c>
      <c r="E65" s="204" t="s">
        <v>0</v>
      </c>
      <c r="F65" s="105">
        <v>19</v>
      </c>
      <c r="G65" s="207"/>
      <c r="H65" s="231" t="s">
        <v>20</v>
      </c>
      <c r="I65" s="204" t="s">
        <v>2</v>
      </c>
      <c r="J65" s="105">
        <v>19</v>
      </c>
      <c r="K65" s="208"/>
      <c r="L65" s="115" t="s">
        <v>20</v>
      </c>
      <c r="M65" s="204" t="s">
        <v>5</v>
      </c>
      <c r="N65" s="105">
        <v>19</v>
      </c>
      <c r="O65" s="206"/>
      <c r="P65" s="114" t="s">
        <v>20</v>
      </c>
      <c r="Q65" s="204" t="s">
        <v>0</v>
      </c>
      <c r="R65" s="105">
        <v>19</v>
      </c>
      <c r="S65" s="211"/>
      <c r="T65" s="116" t="s">
        <v>20</v>
      </c>
      <c r="U65" s="204" t="s">
        <v>3</v>
      </c>
      <c r="V65" s="105">
        <v>19</v>
      </c>
      <c r="W65" s="211"/>
      <c r="X65" s="117" t="s">
        <v>20</v>
      </c>
    </row>
    <row r="66" spans="1:24" ht="14.25" customHeight="1">
      <c r="A66" s="202" t="s">
        <v>5</v>
      </c>
      <c r="B66" s="105">
        <v>20</v>
      </c>
      <c r="C66" s="206"/>
      <c r="D66" s="114" t="s">
        <v>20</v>
      </c>
      <c r="E66" s="204" t="s">
        <v>1</v>
      </c>
      <c r="F66" s="105">
        <v>20</v>
      </c>
      <c r="G66" s="207"/>
      <c r="H66" s="231" t="s">
        <v>20</v>
      </c>
      <c r="I66" s="204" t="s">
        <v>3</v>
      </c>
      <c r="J66" s="105">
        <v>20</v>
      </c>
      <c r="K66" s="208"/>
      <c r="L66" s="115" t="s">
        <v>20</v>
      </c>
      <c r="M66" s="204" t="s">
        <v>6</v>
      </c>
      <c r="N66" s="105">
        <v>20</v>
      </c>
      <c r="O66" s="206"/>
      <c r="P66" s="114" t="s">
        <v>20</v>
      </c>
      <c r="Q66" s="204" t="s">
        <v>1</v>
      </c>
      <c r="R66" s="105">
        <v>20</v>
      </c>
      <c r="S66" s="211"/>
      <c r="T66" s="116" t="s">
        <v>20</v>
      </c>
      <c r="U66" s="204" t="s">
        <v>4</v>
      </c>
      <c r="V66" s="105">
        <v>20</v>
      </c>
      <c r="W66" s="211"/>
      <c r="X66" s="117" t="s">
        <v>20</v>
      </c>
    </row>
    <row r="67" spans="1:24" ht="14.25" customHeight="1">
      <c r="A67" s="202" t="s">
        <v>6</v>
      </c>
      <c r="B67" s="105">
        <v>21</v>
      </c>
      <c r="C67" s="206"/>
      <c r="D67" s="114" t="s">
        <v>20</v>
      </c>
      <c r="E67" s="204" t="s">
        <v>2</v>
      </c>
      <c r="F67" s="105">
        <v>21</v>
      </c>
      <c r="G67" s="207"/>
      <c r="H67" s="231" t="s">
        <v>20</v>
      </c>
      <c r="I67" s="204" t="s">
        <v>4</v>
      </c>
      <c r="J67" s="105">
        <v>21</v>
      </c>
      <c r="K67" s="208"/>
      <c r="L67" s="115" t="s">
        <v>20</v>
      </c>
      <c r="M67" s="204" t="s">
        <v>0</v>
      </c>
      <c r="N67" s="105">
        <v>21</v>
      </c>
      <c r="O67" s="206"/>
      <c r="P67" s="114" t="s">
        <v>20</v>
      </c>
      <c r="Q67" s="204" t="s">
        <v>2</v>
      </c>
      <c r="R67" s="105">
        <v>21</v>
      </c>
      <c r="S67" s="211"/>
      <c r="T67" s="116" t="s">
        <v>20</v>
      </c>
      <c r="U67" s="204" t="s">
        <v>5</v>
      </c>
      <c r="V67" s="105">
        <v>21</v>
      </c>
      <c r="W67" s="211"/>
      <c r="X67" s="117" t="s">
        <v>20</v>
      </c>
    </row>
    <row r="68" spans="1:24" ht="14.25" customHeight="1">
      <c r="A68" s="202" t="s">
        <v>0</v>
      </c>
      <c r="B68" s="105">
        <v>22</v>
      </c>
      <c r="C68" s="206"/>
      <c r="D68" s="114" t="s">
        <v>20</v>
      </c>
      <c r="E68" s="204" t="s">
        <v>3</v>
      </c>
      <c r="F68" s="105">
        <v>22</v>
      </c>
      <c r="G68" s="232"/>
      <c r="H68" s="233" t="s">
        <v>20</v>
      </c>
      <c r="I68" s="204" t="s">
        <v>5</v>
      </c>
      <c r="J68" s="105">
        <v>22</v>
      </c>
      <c r="K68" s="208"/>
      <c r="L68" s="115" t="s">
        <v>20</v>
      </c>
      <c r="M68" s="204" t="s">
        <v>1</v>
      </c>
      <c r="N68" s="105">
        <v>22</v>
      </c>
      <c r="O68" s="206"/>
      <c r="P68" s="114" t="s">
        <v>20</v>
      </c>
      <c r="Q68" s="204" t="s">
        <v>3</v>
      </c>
      <c r="R68" s="105">
        <v>22</v>
      </c>
      <c r="S68" s="211"/>
      <c r="T68" s="116" t="s">
        <v>20</v>
      </c>
      <c r="U68" s="204" t="s">
        <v>6</v>
      </c>
      <c r="V68" s="105">
        <v>22</v>
      </c>
      <c r="W68" s="211"/>
      <c r="X68" s="117" t="s">
        <v>20</v>
      </c>
    </row>
    <row r="69" spans="1:24" ht="14.25" customHeight="1">
      <c r="A69" s="202" t="s">
        <v>1</v>
      </c>
      <c r="B69" s="105">
        <v>23</v>
      </c>
      <c r="C69" s="206"/>
      <c r="D69" s="114" t="s">
        <v>20</v>
      </c>
      <c r="E69" s="204" t="s">
        <v>4</v>
      </c>
      <c r="F69" s="105">
        <v>23</v>
      </c>
      <c r="G69" s="207"/>
      <c r="H69" s="191" t="s">
        <v>20</v>
      </c>
      <c r="I69" s="204" t="s">
        <v>6</v>
      </c>
      <c r="J69" s="105">
        <v>23</v>
      </c>
      <c r="K69" s="208"/>
      <c r="L69" s="115" t="s">
        <v>20</v>
      </c>
      <c r="M69" s="204" t="s">
        <v>2</v>
      </c>
      <c r="N69" s="105">
        <v>23</v>
      </c>
      <c r="O69" s="206"/>
      <c r="P69" s="114" t="s">
        <v>20</v>
      </c>
      <c r="Q69" s="204" t="s">
        <v>4</v>
      </c>
      <c r="R69" s="105">
        <v>23</v>
      </c>
      <c r="S69" s="211"/>
      <c r="T69" s="116" t="s">
        <v>20</v>
      </c>
      <c r="U69" s="204" t="s">
        <v>0</v>
      </c>
      <c r="V69" s="105">
        <v>23</v>
      </c>
      <c r="W69" s="211"/>
      <c r="X69" s="117" t="s">
        <v>20</v>
      </c>
    </row>
    <row r="70" spans="1:24" ht="14.25" customHeight="1">
      <c r="A70" s="202" t="s">
        <v>2</v>
      </c>
      <c r="B70" s="105">
        <v>24</v>
      </c>
      <c r="C70" s="206"/>
      <c r="D70" s="114" t="s">
        <v>20</v>
      </c>
      <c r="E70" s="204" t="s">
        <v>5</v>
      </c>
      <c r="F70" s="105">
        <v>24</v>
      </c>
      <c r="G70" s="207"/>
      <c r="H70" s="191" t="s">
        <v>20</v>
      </c>
      <c r="I70" s="204" t="s">
        <v>0</v>
      </c>
      <c r="J70" s="105">
        <v>24</v>
      </c>
      <c r="K70" s="225"/>
      <c r="L70" s="115" t="s">
        <v>20</v>
      </c>
      <c r="M70" s="204" t="s">
        <v>3</v>
      </c>
      <c r="N70" s="105">
        <v>24</v>
      </c>
      <c r="O70" s="206"/>
      <c r="P70" s="114" t="s">
        <v>20</v>
      </c>
      <c r="Q70" s="204" t="s">
        <v>5</v>
      </c>
      <c r="R70" s="105">
        <v>24</v>
      </c>
      <c r="S70" s="211"/>
      <c r="T70" s="116" t="s">
        <v>20</v>
      </c>
      <c r="U70" s="204" t="s">
        <v>1</v>
      </c>
      <c r="V70" s="105">
        <v>24</v>
      </c>
      <c r="W70" s="211"/>
      <c r="X70" s="117" t="s">
        <v>20</v>
      </c>
    </row>
    <row r="71" spans="1:24" ht="14.25" customHeight="1">
      <c r="A71" s="202" t="s">
        <v>3</v>
      </c>
      <c r="B71" s="105">
        <v>25</v>
      </c>
      <c r="C71" s="206"/>
      <c r="D71" s="114" t="s">
        <v>20</v>
      </c>
      <c r="E71" s="204" t="s">
        <v>6</v>
      </c>
      <c r="F71" s="105">
        <v>25</v>
      </c>
      <c r="G71" s="208"/>
      <c r="H71" s="115" t="s">
        <v>20</v>
      </c>
      <c r="I71" s="204" t="s">
        <v>1</v>
      </c>
      <c r="J71" s="105">
        <v>25</v>
      </c>
      <c r="K71" s="206"/>
      <c r="L71" s="115" t="s">
        <v>20</v>
      </c>
      <c r="M71" s="204" t="s">
        <v>4</v>
      </c>
      <c r="N71" s="105">
        <v>25</v>
      </c>
      <c r="O71" s="206"/>
      <c r="P71" s="114" t="s">
        <v>20</v>
      </c>
      <c r="Q71" s="204" t="s">
        <v>6</v>
      </c>
      <c r="R71" s="105">
        <v>25</v>
      </c>
      <c r="S71" s="211"/>
      <c r="T71" s="116" t="s">
        <v>20</v>
      </c>
      <c r="U71" s="204" t="s">
        <v>2</v>
      </c>
      <c r="V71" s="105">
        <v>25</v>
      </c>
      <c r="W71" s="211"/>
      <c r="X71" s="117" t="s">
        <v>20</v>
      </c>
    </row>
    <row r="72" spans="1:24" ht="14.25" customHeight="1">
      <c r="A72" s="202" t="s">
        <v>4</v>
      </c>
      <c r="B72" s="105">
        <v>26</v>
      </c>
      <c r="C72" s="206"/>
      <c r="D72" s="114" t="s">
        <v>20</v>
      </c>
      <c r="E72" s="204" t="s">
        <v>0</v>
      </c>
      <c r="F72" s="105">
        <v>26</v>
      </c>
      <c r="G72" s="208"/>
      <c r="H72" s="115" t="s">
        <v>20</v>
      </c>
      <c r="I72" s="204" t="s">
        <v>2</v>
      </c>
      <c r="J72" s="105">
        <v>26</v>
      </c>
      <c r="K72" s="259" t="s">
        <v>18</v>
      </c>
      <c r="L72" s="260"/>
      <c r="M72" s="204" t="s">
        <v>5</v>
      </c>
      <c r="N72" s="105">
        <v>26</v>
      </c>
      <c r="O72" s="206"/>
      <c r="P72" s="114" t="s">
        <v>20</v>
      </c>
      <c r="Q72" s="204" t="s">
        <v>0</v>
      </c>
      <c r="R72" s="105">
        <v>26</v>
      </c>
      <c r="S72" s="211"/>
      <c r="T72" s="116" t="s">
        <v>20</v>
      </c>
      <c r="U72" s="204" t="s">
        <v>3</v>
      </c>
      <c r="V72" s="105">
        <v>26</v>
      </c>
      <c r="W72" s="211"/>
      <c r="X72" s="117" t="s">
        <v>20</v>
      </c>
    </row>
    <row r="73" spans="1:24" ht="14.25" customHeight="1">
      <c r="A73" s="202" t="s">
        <v>5</v>
      </c>
      <c r="B73" s="105">
        <v>27</v>
      </c>
      <c r="C73" s="206"/>
      <c r="D73" s="114" t="s">
        <v>20</v>
      </c>
      <c r="E73" s="204" t="s">
        <v>1</v>
      </c>
      <c r="F73" s="105">
        <v>27</v>
      </c>
      <c r="G73" s="208"/>
      <c r="H73" s="115" t="s">
        <v>20</v>
      </c>
      <c r="I73" s="204" t="s">
        <v>3</v>
      </c>
      <c r="J73" s="105">
        <v>27</v>
      </c>
      <c r="K73" s="259" t="s">
        <v>116</v>
      </c>
      <c r="L73" s="266"/>
      <c r="M73" s="204" t="s">
        <v>6</v>
      </c>
      <c r="N73" s="105">
        <v>27</v>
      </c>
      <c r="O73" s="206"/>
      <c r="P73" s="114" t="s">
        <v>20</v>
      </c>
      <c r="Q73" s="204" t="s">
        <v>1</v>
      </c>
      <c r="R73" s="105">
        <v>27</v>
      </c>
      <c r="S73" s="211"/>
      <c r="T73" s="116" t="s">
        <v>20</v>
      </c>
      <c r="U73" s="204" t="s">
        <v>4</v>
      </c>
      <c r="V73" s="105">
        <v>27</v>
      </c>
      <c r="W73" s="211"/>
      <c r="X73" s="117" t="s">
        <v>20</v>
      </c>
    </row>
    <row r="74" spans="1:24" ht="14.25" customHeight="1">
      <c r="A74" s="202" t="s">
        <v>6</v>
      </c>
      <c r="B74" s="105">
        <v>28</v>
      </c>
      <c r="C74" s="206"/>
      <c r="D74" s="114" t="s">
        <v>20</v>
      </c>
      <c r="E74" s="204" t="s">
        <v>2</v>
      </c>
      <c r="F74" s="105">
        <v>28</v>
      </c>
      <c r="G74" s="208"/>
      <c r="H74" s="115" t="s">
        <v>20</v>
      </c>
      <c r="I74" s="204" t="s">
        <v>4</v>
      </c>
      <c r="J74" s="105">
        <v>28</v>
      </c>
      <c r="K74" s="208"/>
      <c r="L74" s="115" t="s">
        <v>20</v>
      </c>
      <c r="M74" s="204" t="s">
        <v>0</v>
      </c>
      <c r="N74" s="105">
        <v>28</v>
      </c>
      <c r="O74" s="206"/>
      <c r="P74" s="114" t="s">
        <v>20</v>
      </c>
      <c r="Q74" s="204" t="s">
        <v>2</v>
      </c>
      <c r="R74" s="105">
        <v>28</v>
      </c>
      <c r="S74" s="211"/>
      <c r="T74" s="116" t="s">
        <v>20</v>
      </c>
      <c r="U74" s="204" t="s">
        <v>5</v>
      </c>
      <c r="V74" s="105">
        <v>28</v>
      </c>
      <c r="W74" s="211"/>
      <c r="X74" s="117" t="s">
        <v>20</v>
      </c>
    </row>
    <row r="75" spans="1:24" ht="14.25" customHeight="1">
      <c r="A75" s="202" t="s">
        <v>0</v>
      </c>
      <c r="B75" s="105">
        <v>29</v>
      </c>
      <c r="C75" s="206"/>
      <c r="D75" s="114" t="s">
        <v>20</v>
      </c>
      <c r="E75" s="204" t="s">
        <v>3</v>
      </c>
      <c r="F75" s="105">
        <v>29</v>
      </c>
      <c r="G75" s="208"/>
      <c r="H75" s="115" t="s">
        <v>20</v>
      </c>
      <c r="I75" s="204" t="s">
        <v>5</v>
      </c>
      <c r="J75" s="105">
        <v>29</v>
      </c>
      <c r="K75" s="208"/>
      <c r="L75" s="115" t="s">
        <v>20</v>
      </c>
      <c r="M75" s="204" t="s">
        <v>1</v>
      </c>
      <c r="N75" s="105">
        <v>29</v>
      </c>
      <c r="O75" s="206"/>
      <c r="P75" s="114" t="s">
        <v>20</v>
      </c>
      <c r="Q75" s="204" t="s">
        <v>3</v>
      </c>
      <c r="R75" s="105">
        <v>29</v>
      </c>
      <c r="S75" s="211"/>
      <c r="T75" s="116" t="s">
        <v>20</v>
      </c>
      <c r="U75" s="204" t="s">
        <v>6</v>
      </c>
      <c r="V75" s="105">
        <v>29</v>
      </c>
      <c r="W75" s="211"/>
      <c r="X75" s="117" t="s">
        <v>20</v>
      </c>
    </row>
    <row r="76" spans="1:27" ht="14.25" customHeight="1">
      <c r="A76" s="202" t="s">
        <v>1</v>
      </c>
      <c r="B76" s="105">
        <v>30</v>
      </c>
      <c r="C76" s="206"/>
      <c r="D76" s="114" t="s">
        <v>20</v>
      </c>
      <c r="E76" s="204" t="s">
        <v>4</v>
      </c>
      <c r="F76" s="105">
        <v>30</v>
      </c>
      <c r="G76" s="208"/>
      <c r="H76" s="115" t="s">
        <v>20</v>
      </c>
      <c r="I76" s="204" t="s">
        <v>6</v>
      </c>
      <c r="J76" s="105">
        <v>30</v>
      </c>
      <c r="K76" s="206"/>
      <c r="L76" s="115" t="s">
        <v>20</v>
      </c>
      <c r="M76" s="204" t="s">
        <v>2</v>
      </c>
      <c r="N76" s="105">
        <v>30</v>
      </c>
      <c r="O76" s="208"/>
      <c r="P76" s="114" t="s">
        <v>20</v>
      </c>
      <c r="Q76" s="204" t="s">
        <v>4</v>
      </c>
      <c r="R76" s="105">
        <v>30</v>
      </c>
      <c r="S76" s="211"/>
      <c r="T76" s="116" t="s">
        <v>20</v>
      </c>
      <c r="U76" s="204" t="s">
        <v>0</v>
      </c>
      <c r="V76" s="105">
        <v>30</v>
      </c>
      <c r="W76" s="211"/>
      <c r="X76" s="117" t="s">
        <v>20</v>
      </c>
      <c r="Z76" s="109"/>
      <c r="AA76" s="109"/>
    </row>
    <row r="77" spans="1:27" ht="14.25" customHeight="1" thickBot="1">
      <c r="A77" s="202" t="s">
        <v>2</v>
      </c>
      <c r="B77" s="118">
        <v>31</v>
      </c>
      <c r="C77" s="209"/>
      <c r="D77" s="119" t="s">
        <v>20</v>
      </c>
      <c r="E77" s="120"/>
      <c r="F77" s="121"/>
      <c r="G77" s="122"/>
      <c r="H77" s="123"/>
      <c r="I77" s="204" t="s">
        <v>0</v>
      </c>
      <c r="J77" s="118">
        <v>31</v>
      </c>
      <c r="K77" s="209"/>
      <c r="L77" s="119" t="s">
        <v>20</v>
      </c>
      <c r="M77" s="120"/>
      <c r="N77" s="121"/>
      <c r="O77" s="122"/>
      <c r="P77" s="123"/>
      <c r="Q77" s="204" t="s">
        <v>5</v>
      </c>
      <c r="R77" s="118">
        <v>31</v>
      </c>
      <c r="S77" s="212"/>
      <c r="T77" s="124" t="s">
        <v>20</v>
      </c>
      <c r="U77" s="204" t="s">
        <v>1</v>
      </c>
      <c r="V77" s="118">
        <v>31</v>
      </c>
      <c r="W77" s="212"/>
      <c r="X77" s="133" t="s">
        <v>20</v>
      </c>
      <c r="Y77" s="109"/>
      <c r="Z77" s="109"/>
      <c r="AA77" s="109"/>
    </row>
    <row r="78" spans="1:24" ht="12" customHeight="1">
      <c r="A78" s="194"/>
      <c r="B78" s="194"/>
      <c r="C78" s="194"/>
      <c r="D78" s="194"/>
      <c r="E78" s="194"/>
      <c r="F78" s="194"/>
      <c r="G78" s="194"/>
      <c r="H78" s="194"/>
      <c r="I78" s="194"/>
      <c r="J78" s="105"/>
      <c r="K78" s="168"/>
      <c r="L78" s="168"/>
      <c r="M78" s="105"/>
      <c r="N78" s="105"/>
      <c r="P78" s="187"/>
      <c r="Q78" s="258" t="s">
        <v>69</v>
      </c>
      <c r="R78" s="258"/>
      <c r="S78" s="258"/>
      <c r="T78" s="258"/>
      <c r="U78" s="258"/>
      <c r="V78" s="258"/>
      <c r="W78" s="258"/>
      <c r="X78" s="258"/>
    </row>
    <row r="79" spans="1:33" ht="10.5" customHeight="1">
      <c r="A79" s="1"/>
      <c r="B79" s="4"/>
      <c r="C79" s="238" t="s">
        <v>110</v>
      </c>
      <c r="D79" s="239"/>
      <c r="E79" s="239"/>
      <c r="F79" s="239"/>
      <c r="G79" s="239"/>
      <c r="H79" s="239"/>
      <c r="I79" s="239"/>
      <c r="J79" s="239"/>
      <c r="K79" s="239"/>
      <c r="L79" s="239"/>
      <c r="M79" s="239"/>
      <c r="N79" s="107"/>
      <c r="O79" s="21"/>
      <c r="P79" s="262"/>
      <c r="Q79" s="262"/>
      <c r="R79" s="262"/>
      <c r="S79" s="262"/>
      <c r="T79" s="262"/>
      <c r="U79" s="262"/>
      <c r="V79" s="262"/>
      <c r="W79" s="262"/>
      <c r="X79" s="262"/>
      <c r="Y79" s="20"/>
      <c r="Z79" s="20"/>
      <c r="AB79" s="20"/>
      <c r="AC79" s="20"/>
      <c r="AD79" s="20"/>
      <c r="AE79" s="20"/>
      <c r="AF79" s="20"/>
      <c r="AG79" s="20"/>
    </row>
    <row r="80" spans="1:33" ht="3.75" customHeight="1">
      <c r="A80" s="1"/>
      <c r="B80" s="2"/>
      <c r="C80" s="3"/>
      <c r="D80" s="3"/>
      <c r="E80" s="3"/>
      <c r="F80" s="2"/>
      <c r="G80" s="1"/>
      <c r="H80" s="1"/>
      <c r="I80" s="1"/>
      <c r="J80" s="22"/>
      <c r="K80" s="22"/>
      <c r="L80" s="22"/>
      <c r="N80" s="107"/>
      <c r="P80" s="37"/>
      <c r="Q80" s="37"/>
      <c r="R80" s="37"/>
      <c r="S80" s="37"/>
      <c r="T80" s="37"/>
      <c r="U80" s="37"/>
      <c r="V80" s="37"/>
      <c r="W80" s="37"/>
      <c r="X80" s="37"/>
      <c r="Y80" s="20"/>
      <c r="Z80" s="20"/>
      <c r="AB80" s="20"/>
      <c r="AC80" s="20"/>
      <c r="AD80" s="20"/>
      <c r="AE80" s="20"/>
      <c r="AF80" s="20"/>
      <c r="AG80" s="20"/>
    </row>
    <row r="81" spans="1:33" ht="9.75" customHeight="1">
      <c r="A81" s="1"/>
      <c r="B81" s="188"/>
      <c r="C81" s="238" t="s">
        <v>109</v>
      </c>
      <c r="D81" s="239"/>
      <c r="E81" s="239"/>
      <c r="F81" s="239"/>
      <c r="G81" s="239"/>
      <c r="H81" s="239"/>
      <c r="I81" s="239"/>
      <c r="J81" s="239"/>
      <c r="K81" s="239"/>
      <c r="L81" s="239"/>
      <c r="M81" s="240"/>
      <c r="N81" s="5"/>
      <c r="O81" s="238" t="s">
        <v>19</v>
      </c>
      <c r="P81" s="239"/>
      <c r="Q81" s="37"/>
      <c r="R81" s="37"/>
      <c r="S81" s="37"/>
      <c r="T81" s="37"/>
      <c r="U81" s="37"/>
      <c r="V81" s="37"/>
      <c r="W81" s="37"/>
      <c r="X81" s="37"/>
      <c r="Y81" s="20"/>
      <c r="Z81" s="20"/>
      <c r="AB81" s="20"/>
      <c r="AC81" s="20"/>
      <c r="AD81" s="20"/>
      <c r="AE81" s="20"/>
      <c r="AF81" s="20"/>
      <c r="AG81" s="20"/>
    </row>
    <row r="82" spans="1:27" ht="12" customHeight="1" thickBot="1">
      <c r="A82" s="38"/>
      <c r="B82" s="39"/>
      <c r="C82" s="40"/>
      <c r="D82" s="40"/>
      <c r="E82" s="40"/>
      <c r="F82" s="39"/>
      <c r="G82" s="41"/>
      <c r="H82" s="41"/>
      <c r="I82" s="41"/>
      <c r="J82" s="38"/>
      <c r="M82" s="23"/>
      <c r="N82" s="23"/>
      <c r="O82" s="23"/>
      <c r="P82" s="23"/>
      <c r="Q82" s="23"/>
      <c r="R82" s="23"/>
      <c r="S82" s="23"/>
      <c r="T82" s="23"/>
      <c r="U82" s="23"/>
      <c r="V82" s="23"/>
      <c r="W82" s="23"/>
      <c r="X82" s="23"/>
      <c r="Y82" s="109"/>
      <c r="Z82" s="109"/>
      <c r="AA82" s="109"/>
    </row>
    <row r="83" spans="1:27" ht="19.5" customHeight="1" thickBot="1" thickTop="1">
      <c r="A83" s="243" t="s">
        <v>67</v>
      </c>
      <c r="B83" s="244"/>
      <c r="C83" s="244"/>
      <c r="D83" s="244"/>
      <c r="E83" s="244"/>
      <c r="F83" s="244"/>
      <c r="G83" s="244"/>
      <c r="H83" s="244"/>
      <c r="I83" s="43">
        <f>SUM(C10:D40,G10:H40,K10:L40,O10:P40,S10:T40,W10:X40,C47:D77,G47:H77,K47:L77,O47:P77,S47:T77,W47:X77)</f>
        <v>0</v>
      </c>
      <c r="J83" s="42" t="s">
        <v>20</v>
      </c>
      <c r="K83" s="256" t="s">
        <v>107</v>
      </c>
      <c r="L83" s="257"/>
      <c r="M83" s="257"/>
      <c r="N83" s="257"/>
      <c r="O83" s="257"/>
      <c r="V83" s="261" t="s">
        <v>81</v>
      </c>
      <c r="W83" s="261"/>
      <c r="X83" s="261"/>
      <c r="Y83" s="108"/>
      <c r="Z83" s="108"/>
      <c r="AA83" s="108"/>
    </row>
    <row r="84" ht="13.5" thickTop="1"/>
    <row r="85" spans="2:13" ht="12.75">
      <c r="B85" s="15"/>
      <c r="C85" s="15"/>
      <c r="D85" s="15"/>
      <c r="E85" s="15"/>
      <c r="F85" s="15"/>
      <c r="G85" s="37"/>
      <c r="M85" s="16"/>
    </row>
    <row r="87" spans="1:4" ht="12.75">
      <c r="A87" s="150"/>
      <c r="B87" s="7"/>
      <c r="D87" s="8"/>
    </row>
    <row r="88" ht="12.75">
      <c r="A88" s="150"/>
    </row>
    <row r="89" ht="12.75">
      <c r="A89" s="150"/>
    </row>
  </sheetData>
  <sheetProtection selectLockedCells="1"/>
  <mergeCells count="48">
    <mergeCell ref="O52:P52"/>
    <mergeCell ref="Q9:T9"/>
    <mergeCell ref="Q41:X41"/>
    <mergeCell ref="K20:L20"/>
    <mergeCell ref="O34:P34"/>
    <mergeCell ref="S10:T10"/>
    <mergeCell ref="K10:L10"/>
    <mergeCell ref="C42:M42"/>
    <mergeCell ref="O44:P44"/>
    <mergeCell ref="U9:X9"/>
    <mergeCell ref="E46:H46"/>
    <mergeCell ref="A46:D46"/>
    <mergeCell ref="AA2:AB3"/>
    <mergeCell ref="A1:X1"/>
    <mergeCell ref="E9:H9"/>
    <mergeCell ref="A3:E3"/>
    <mergeCell ref="Y2:Z3"/>
    <mergeCell ref="F3:P3"/>
    <mergeCell ref="M9:P9"/>
    <mergeCell ref="A5:X5"/>
    <mergeCell ref="F2:P2"/>
    <mergeCell ref="I9:L9"/>
    <mergeCell ref="A2:E2"/>
    <mergeCell ref="A9:D9"/>
    <mergeCell ref="V2:X2"/>
    <mergeCell ref="Q2:U2"/>
    <mergeCell ref="V3:X3"/>
    <mergeCell ref="Q3:U3"/>
    <mergeCell ref="C79:M79"/>
    <mergeCell ref="C81:M81"/>
    <mergeCell ref="O81:P81"/>
    <mergeCell ref="K54:L54"/>
    <mergeCell ref="V83:X83"/>
    <mergeCell ref="P79:X79"/>
    <mergeCell ref="S60:T60"/>
    <mergeCell ref="G64:H64"/>
    <mergeCell ref="K72:L72"/>
    <mergeCell ref="K73:L73"/>
    <mergeCell ref="I46:L46"/>
    <mergeCell ref="C44:M44"/>
    <mergeCell ref="K47:L47"/>
    <mergeCell ref="A83:H83"/>
    <mergeCell ref="W61:X61"/>
    <mergeCell ref="M46:P46"/>
    <mergeCell ref="Q46:T46"/>
    <mergeCell ref="U46:X46"/>
    <mergeCell ref="K83:O83"/>
    <mergeCell ref="Q78:X78"/>
  </mergeCells>
  <conditionalFormatting sqref="A87:D87 F87:H87 A88:I65536 J86:IV65536 A86:I86 A84:AA85 B82:H82 AB82:IV85 I82:J83 AA46:AA75 J47:J81 J45:L45 AH42:AM44 AD9:AM31 AB34:AM41 AA35:AA44 Y13:Z31 AB13:AC31 AA14:AA32 AA12 Y9:Z11 AC9:AC11 AA9:AB9 Y2:IV5 A5 A4:C4 Y6:AM8 Y34:Z41 A2:C2 S4:X4 Y45:Z75 J78:L78 A79:A83 D43:G43 G45:H50 AB45:AM81 AA78:AA81 Y78:Z78 B79:I81 AN6:IV81 P80:X81 U38:X38 X9:X40 W21:X21 C47:D57 K57:L58 N44:N81 K68:L69 K61:L66 K47:K55 G53:G77 H69:H77 K74:L75 K77:L82 O56:P56 L48:L56 O45:P46 O48:P51 A9:I9 A17:D39 B10:D16 F38:H39 A40:N41 M9:W9 S11:W40 K11:L19 K21:L37 K20 O10:Q33 O34 O40:Q40 O35:Q38 U10:V10 P39:Q39 H53:H63 L67 A10:A39 E39 E10:I37 M10:M39 Q10:Q38 U10:U36 A42:C77 D45:F77 I45:I77 M45:M81 Q45:X78 H51 H65:H67 L70:L71 L59 P53:P78 O53:O81 K73">
    <cfRule type="containsText" priority="39" dxfId="0" operator="containsText" stopIfTrue="1" text="dimanche">
      <formula>NOT(ISERROR(SEARCH("dimanche",A2)))</formula>
    </cfRule>
    <cfRule type="containsText" priority="40" dxfId="0" operator="containsText" stopIfTrue="1" text="samedi">
      <formula>NOT(ISERROR(SEARCH("samedi",A2)))</formula>
    </cfRule>
  </conditionalFormatting>
  <conditionalFormatting sqref="K38:L39 I36:I39">
    <cfRule type="containsText" priority="21" dxfId="0" operator="containsText" stopIfTrue="1" text="dimanche">
      <formula>NOT(ISERROR(SEARCH("dimanche",I36)))</formula>
    </cfRule>
    <cfRule type="containsText" priority="22" dxfId="0" operator="containsText" stopIfTrue="1" text="samedi">
      <formula>NOT(ISERROR(SEARCH("samedi",I36)))</formula>
    </cfRule>
  </conditionalFormatting>
  <conditionalFormatting sqref="J10:J39">
    <cfRule type="containsText" priority="19" dxfId="0" operator="containsText" stopIfTrue="1" text="dimanche">
      <formula>NOT(ISERROR(SEARCH("dimanche",J10)))</formula>
    </cfRule>
    <cfRule type="containsText" priority="20" dxfId="0" operator="containsText" stopIfTrue="1" text="samedi">
      <formula>NOT(ISERROR(SEARCH("samedi",J10)))</formula>
    </cfRule>
  </conditionalFormatting>
  <conditionalFormatting sqref="N10:N39">
    <cfRule type="containsText" priority="17" dxfId="0" operator="containsText" stopIfTrue="1" text="dimanche">
      <formula>NOT(ISERROR(SEARCH("dimanche",N10)))</formula>
    </cfRule>
    <cfRule type="containsText" priority="18" dxfId="0" operator="containsText" stopIfTrue="1" text="samedi">
      <formula>NOT(ISERROR(SEARCH("samedi",N10)))</formula>
    </cfRule>
  </conditionalFormatting>
  <conditionalFormatting sqref="R40">
    <cfRule type="containsText" priority="15" dxfId="0" operator="containsText" stopIfTrue="1" text="dimanche">
      <formula>NOT(ISERROR(SEARCH("dimanche",R40)))</formula>
    </cfRule>
    <cfRule type="containsText" priority="16" dxfId="0" operator="containsText" stopIfTrue="1" text="samedi">
      <formula>NOT(ISERROR(SEARCH("samedi",R40)))</formula>
    </cfRule>
  </conditionalFormatting>
  <conditionalFormatting sqref="R10:R39">
    <cfRule type="containsText" priority="13" dxfId="0" operator="containsText" stopIfTrue="1" text="dimanche">
      <formula>NOT(ISERROR(SEARCH("dimanche",R10)))</formula>
    </cfRule>
    <cfRule type="containsText" priority="14" dxfId="0" operator="containsText" stopIfTrue="1" text="samedi">
      <formula>NOT(ISERROR(SEARCH("samedi",R10)))</formula>
    </cfRule>
  </conditionalFormatting>
  <conditionalFormatting sqref="O39">
    <cfRule type="containsText" priority="11" dxfId="0" operator="containsText" stopIfTrue="1" text="dimanche">
      <formula>NOT(ISERROR(SEARCH("dimanche",O39)))</formula>
    </cfRule>
    <cfRule type="containsText" priority="12" dxfId="0" operator="containsText" stopIfTrue="1" text="samedi">
      <formula>NOT(ISERROR(SEARCH("samedi",O39)))</formula>
    </cfRule>
  </conditionalFormatting>
  <conditionalFormatting sqref="S10">
    <cfRule type="containsText" priority="9" dxfId="0" operator="containsText" stopIfTrue="1" text="dimanche">
      <formula>NOT(ISERROR(SEARCH("dimanche",S10)))</formula>
    </cfRule>
    <cfRule type="containsText" priority="10" dxfId="0" operator="containsText" stopIfTrue="1" text="samedi">
      <formula>NOT(ISERROR(SEARCH("samedi",S10)))</formula>
    </cfRule>
  </conditionalFormatting>
  <conditionalFormatting sqref="G51">
    <cfRule type="containsText" priority="7" dxfId="0" operator="containsText" stopIfTrue="1" text="dimanche">
      <formula>NOT(ISERROR(SEARCH("dimanche",G51)))</formula>
    </cfRule>
    <cfRule type="containsText" priority="8" dxfId="0" operator="containsText" stopIfTrue="1" text="samedi">
      <formula>NOT(ISERROR(SEARCH("samedi",G51)))</formula>
    </cfRule>
  </conditionalFormatting>
  <conditionalFormatting sqref="O47:P47">
    <cfRule type="containsText" priority="5" dxfId="0" operator="containsText" stopIfTrue="1" text="dimanche">
      <formula>NOT(ISERROR(SEARCH("dimanche",O47)))</formula>
    </cfRule>
    <cfRule type="containsText" priority="6" dxfId="0" operator="containsText" stopIfTrue="1" text="samedi">
      <formula>NOT(ISERROR(SEARCH("samedi",O47)))</formula>
    </cfRule>
  </conditionalFormatting>
  <conditionalFormatting sqref="K10">
    <cfRule type="containsText" priority="3" dxfId="0" operator="containsText" stopIfTrue="1" text="dimanche">
      <formula>NOT(ISERROR(SEARCH("dimanche",K10)))</formula>
    </cfRule>
    <cfRule type="containsText" priority="4" dxfId="0" operator="containsText" stopIfTrue="1" text="samedi">
      <formula>NOT(ISERROR(SEARCH("samedi",K10)))</formula>
    </cfRule>
  </conditionalFormatting>
  <conditionalFormatting sqref="O52:P52">
    <cfRule type="containsText" priority="1" dxfId="0" operator="containsText" stopIfTrue="1" text="dimanche">
      <formula>NOT(ISERROR(SEARCH("dimanche",O52)))</formula>
    </cfRule>
    <cfRule type="containsText" priority="2" dxfId="0" operator="containsText" stopIfTrue="1" text="samedi">
      <formula>NOT(ISERROR(SEARCH("samedi",O52)))</formula>
    </cfRule>
  </conditionalFormatting>
  <hyperlinks>
    <hyperlink ref="K83:O83" location="'Page 2 - Jrs fractionnement'!A1" display="Pour continuer le calcul, cliquez ici"/>
  </hyperlinks>
  <printOptions horizontalCentered="1"/>
  <pageMargins left="0" right="0" top="0.1968503937007874" bottom="0" header="0" footer="0"/>
  <pageSetup horizontalDpi="600" verticalDpi="600" orientation="landscape" paperSize="9"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U39"/>
  <sheetViews>
    <sheetView zoomScalePageLayoutView="0" workbookViewId="0" topLeftCell="A1">
      <selection activeCell="A12" sqref="A12:N12"/>
    </sheetView>
  </sheetViews>
  <sheetFormatPr defaultColWidth="11.421875" defaultRowHeight="12.75"/>
  <cols>
    <col min="1" max="1" width="9.28125" style="138" customWidth="1"/>
    <col min="2" max="2" width="3.28125" style="138" customWidth="1"/>
    <col min="3" max="3" width="14.28125" style="138" customWidth="1"/>
    <col min="4" max="4" width="6.140625" style="138" customWidth="1"/>
    <col min="5" max="5" width="13.57421875" style="138" customWidth="1"/>
    <col min="6" max="6" width="11.57421875" style="138" customWidth="1"/>
    <col min="7" max="7" width="5.28125" style="138" customWidth="1"/>
    <col min="8" max="8" width="4.57421875" style="138" customWidth="1"/>
    <col min="9" max="9" width="1.28515625" style="138" customWidth="1"/>
    <col min="10" max="10" width="3.8515625" style="138" customWidth="1"/>
    <col min="11" max="11" width="1.57421875" style="138" customWidth="1"/>
    <col min="12" max="12" width="3.57421875" style="138" customWidth="1"/>
    <col min="13" max="14" width="11.57421875" style="138" customWidth="1"/>
    <col min="15" max="15" width="5.8515625" style="139" customWidth="1"/>
    <col min="16" max="16" width="2.7109375" style="139" customWidth="1"/>
    <col min="17" max="17" width="4.140625" style="139" customWidth="1"/>
    <col min="18" max="18" width="1.421875" style="139" customWidth="1"/>
    <col min="19" max="19" width="6.7109375" style="139" customWidth="1"/>
    <col min="20" max="20" width="3.28125" style="138" customWidth="1"/>
    <col min="21" max="21" width="5.140625" style="138" customWidth="1"/>
    <col min="22" max="16384" width="11.57421875" style="138" customWidth="1"/>
  </cols>
  <sheetData>
    <row r="1" spans="1:14" ht="18" customHeight="1">
      <c r="A1" s="309" t="s">
        <v>77</v>
      </c>
      <c r="B1" s="310"/>
      <c r="C1" s="310"/>
      <c r="D1" s="310"/>
      <c r="E1" s="310"/>
      <c r="F1" s="310"/>
      <c r="G1" s="310"/>
      <c r="H1" s="310"/>
      <c r="I1" s="310"/>
      <c r="J1" s="310"/>
      <c r="K1" s="310"/>
      <c r="L1" s="310"/>
      <c r="M1" s="310"/>
      <c r="N1" s="311"/>
    </row>
    <row r="2" spans="1:15" ht="18" customHeight="1">
      <c r="A2" s="312">
        <f>'Page 1 - PlanningAgent'!F3</f>
        <v>0</v>
      </c>
      <c r="B2" s="313"/>
      <c r="C2" s="313"/>
      <c r="D2" s="313"/>
      <c r="E2" s="313"/>
      <c r="F2" s="313"/>
      <c r="G2" s="313"/>
      <c r="H2" s="313"/>
      <c r="I2" s="313"/>
      <c r="J2" s="313"/>
      <c r="K2" s="313"/>
      <c r="L2" s="313"/>
      <c r="M2" s="313"/>
      <c r="N2" s="314"/>
      <c r="O2" s="178"/>
    </row>
    <row r="3" spans="1:14" ht="18" customHeight="1" thickBot="1">
      <c r="A3" s="315" t="s">
        <v>78</v>
      </c>
      <c r="B3" s="316"/>
      <c r="C3" s="316"/>
      <c r="D3" s="316"/>
      <c r="E3" s="316"/>
      <c r="F3" s="67" t="str">
        <f>'Page 1 - PlanningAgent'!A1</f>
        <v>ANNEE SCOLAIRE 2021-2022</v>
      </c>
      <c r="G3" s="67"/>
      <c r="H3" s="67"/>
      <c r="I3" s="67"/>
      <c r="J3" s="67"/>
      <c r="K3" s="67"/>
      <c r="L3" s="67"/>
      <c r="M3" s="67"/>
      <c r="N3" s="68"/>
    </row>
    <row r="4" spans="1:19" s="149" customFormat="1" ht="12.75">
      <c r="A4" s="147"/>
      <c r="B4" s="147"/>
      <c r="C4" s="147"/>
      <c r="D4" s="147"/>
      <c r="E4" s="147"/>
      <c r="F4" s="148"/>
      <c r="G4" s="148"/>
      <c r="H4" s="148"/>
      <c r="I4" s="148"/>
      <c r="J4" s="148"/>
      <c r="K4" s="148"/>
      <c r="L4" s="148"/>
      <c r="M4" s="148"/>
      <c r="N4" s="148"/>
      <c r="O4" s="179"/>
      <c r="P4" s="179"/>
      <c r="Q4" s="179"/>
      <c r="R4" s="179"/>
      <c r="S4" s="179"/>
    </row>
    <row r="5" spans="1:19" s="149" customFormat="1" ht="12.75">
      <c r="A5" s="317" t="s">
        <v>79</v>
      </c>
      <c r="B5" s="317"/>
      <c r="C5" s="317"/>
      <c r="D5" s="317"/>
      <c r="E5" s="317"/>
      <c r="F5" s="317"/>
      <c r="G5" s="317"/>
      <c r="H5" s="317"/>
      <c r="I5" s="317"/>
      <c r="J5" s="317"/>
      <c r="K5" s="317"/>
      <c r="L5" s="317"/>
      <c r="M5" s="317"/>
      <c r="N5" s="317"/>
      <c r="O5" s="179"/>
      <c r="P5" s="179"/>
      <c r="Q5" s="179"/>
      <c r="R5" s="179"/>
      <c r="S5" s="179"/>
    </row>
    <row r="6" spans="1:14" ht="72.75" customHeight="1">
      <c r="A6" s="297" t="s">
        <v>94</v>
      </c>
      <c r="B6" s="297"/>
      <c r="C6" s="297"/>
      <c r="D6" s="297"/>
      <c r="E6" s="297"/>
      <c r="F6" s="297"/>
      <c r="G6" s="297"/>
      <c r="H6" s="297"/>
      <c r="I6" s="297"/>
      <c r="J6" s="297"/>
      <c r="K6" s="297"/>
      <c r="L6" s="297"/>
      <c r="M6" s="297"/>
      <c r="N6" s="297"/>
    </row>
    <row r="7" spans="1:7" ht="9.75" customHeight="1">
      <c r="A7" s="140"/>
      <c r="B7" s="140"/>
      <c r="C7" s="140"/>
      <c r="D7" s="140"/>
      <c r="E7" s="140"/>
      <c r="F7" s="140"/>
      <c r="G7" s="140"/>
    </row>
    <row r="8" spans="1:14" ht="14.25" customHeight="1">
      <c r="A8" s="319" t="s">
        <v>41</v>
      </c>
      <c r="B8" s="319"/>
      <c r="C8" s="319"/>
      <c r="D8" s="319"/>
      <c r="E8" s="319"/>
      <c r="F8" s="319"/>
      <c r="G8" s="319"/>
      <c r="H8" s="319"/>
      <c r="I8" s="319"/>
      <c r="J8" s="319"/>
      <c r="K8" s="319"/>
      <c r="L8" s="319"/>
      <c r="M8" s="319"/>
      <c r="N8" s="319"/>
    </row>
    <row r="9" spans="1:14" ht="84" customHeight="1">
      <c r="A9" s="318" t="s">
        <v>42</v>
      </c>
      <c r="B9" s="318"/>
      <c r="C9" s="318"/>
      <c r="D9" s="318"/>
      <c r="E9" s="318"/>
      <c r="F9" s="318"/>
      <c r="G9" s="318"/>
      <c r="H9" s="318"/>
      <c r="I9" s="318"/>
      <c r="J9" s="318"/>
      <c r="K9" s="318"/>
      <c r="L9" s="318"/>
      <c r="M9" s="318"/>
      <c r="N9" s="318"/>
    </row>
    <row r="10" spans="1:14" ht="9.75" customHeight="1">
      <c r="A10" s="55"/>
      <c r="B10" s="55"/>
      <c r="C10" s="55"/>
      <c r="D10" s="55"/>
      <c r="E10" s="55"/>
      <c r="F10" s="55"/>
      <c r="G10" s="55"/>
      <c r="H10" s="55"/>
      <c r="I10" s="55"/>
      <c r="J10" s="55"/>
      <c r="K10" s="55"/>
      <c r="L10" s="55"/>
      <c r="M10" s="55"/>
      <c r="N10" s="55"/>
    </row>
    <row r="11" spans="1:14" ht="15" customHeight="1">
      <c r="A11" s="307" t="s">
        <v>91</v>
      </c>
      <c r="B11" s="307"/>
      <c r="C11" s="307"/>
      <c r="D11" s="307"/>
      <c r="E11" s="307"/>
      <c r="F11" s="307"/>
      <c r="G11" s="307"/>
      <c r="H11" s="307"/>
      <c r="I11" s="307"/>
      <c r="J11" s="307"/>
      <c r="K11" s="307"/>
      <c r="L11" s="307"/>
      <c r="M11" s="307"/>
      <c r="N11" s="307"/>
    </row>
    <row r="12" spans="1:14" ht="173.25" customHeight="1">
      <c r="A12" s="297" t="s">
        <v>108</v>
      </c>
      <c r="B12" s="297"/>
      <c r="C12" s="297"/>
      <c r="D12" s="297"/>
      <c r="E12" s="297"/>
      <c r="F12" s="297"/>
      <c r="G12" s="297"/>
      <c r="H12" s="297"/>
      <c r="I12" s="297"/>
      <c r="J12" s="297"/>
      <c r="K12" s="297"/>
      <c r="L12" s="297"/>
      <c r="M12" s="297"/>
      <c r="N12" s="297"/>
    </row>
    <row r="13" spans="9:14" ht="10.5" customHeight="1">
      <c r="I13" s="140"/>
      <c r="J13" s="140"/>
      <c r="K13" s="140"/>
      <c r="L13" s="140"/>
      <c r="M13" s="140"/>
      <c r="N13" s="140"/>
    </row>
    <row r="14" spans="1:21" ht="15.75" customHeight="1">
      <c r="A14" s="306" t="s">
        <v>95</v>
      </c>
      <c r="B14" s="306"/>
      <c r="C14" s="306"/>
      <c r="D14" s="306"/>
      <c r="E14" s="306"/>
      <c r="F14" s="306"/>
      <c r="G14" s="306"/>
      <c r="H14" s="306"/>
      <c r="I14" s="306"/>
      <c r="J14" s="306"/>
      <c r="K14" s="306"/>
      <c r="L14" s="306"/>
      <c r="M14" s="306"/>
      <c r="N14" s="195">
        <f>IF('Page 1 - PlanningAgent'!V2="","",5/12*'Page 3 - DHS 0 jr fractionnemnt'!F20)</f>
      </c>
      <c r="O14" s="183" t="s">
        <v>97</v>
      </c>
      <c r="P14" s="183"/>
      <c r="Q14" s="183"/>
      <c r="R14" s="183"/>
      <c r="S14" s="183"/>
      <c r="T14" s="183"/>
      <c r="U14" s="183"/>
    </row>
    <row r="15" spans="1:14" ht="15.75" customHeight="1">
      <c r="A15" s="142"/>
      <c r="B15" s="142"/>
      <c r="C15" s="142"/>
      <c r="D15" s="142"/>
      <c r="E15" s="142"/>
      <c r="F15" s="142"/>
      <c r="G15" s="142"/>
      <c r="H15" s="142"/>
      <c r="I15" s="171"/>
      <c r="J15" s="171"/>
      <c r="K15" s="171"/>
      <c r="L15" s="171"/>
      <c r="M15" s="171"/>
      <c r="N15" s="171"/>
    </row>
    <row r="16" spans="1:20" ht="15.75" customHeight="1">
      <c r="A16" s="306" t="s">
        <v>96</v>
      </c>
      <c r="B16" s="306"/>
      <c r="C16" s="306"/>
      <c r="D16" s="306"/>
      <c r="E16" s="306"/>
      <c r="F16" s="306"/>
      <c r="G16" s="306"/>
      <c r="H16" s="306"/>
      <c r="I16" s="306"/>
      <c r="J16" s="306"/>
      <c r="K16" s="306"/>
      <c r="L16" s="306"/>
      <c r="M16" s="306"/>
      <c r="N16" s="172">
        <v>5</v>
      </c>
      <c r="O16" s="301" t="s">
        <v>83</v>
      </c>
      <c r="P16" s="301"/>
      <c r="Q16" s="301"/>
      <c r="R16" s="183"/>
      <c r="S16" s="183"/>
      <c r="T16" s="183"/>
    </row>
    <row r="17" spans="1:20" ht="15.75" customHeight="1">
      <c r="A17" s="173"/>
      <c r="B17" s="173"/>
      <c r="C17" s="173"/>
      <c r="D17" s="173"/>
      <c r="E17" s="173"/>
      <c r="F17" s="173"/>
      <c r="G17" s="173"/>
      <c r="H17" s="173"/>
      <c r="I17" s="173"/>
      <c r="J17" s="173"/>
      <c r="K17" s="173"/>
      <c r="L17" s="173"/>
      <c r="M17" s="173"/>
      <c r="N17" s="174"/>
      <c r="O17" s="178"/>
      <c r="R17" s="167"/>
      <c r="S17" s="167"/>
      <c r="T17" s="169"/>
    </row>
    <row r="18" spans="1:20" ht="19.5" customHeight="1">
      <c r="A18" s="308" t="s">
        <v>101</v>
      </c>
      <c r="B18" s="306"/>
      <c r="C18" s="306"/>
      <c r="D18" s="306"/>
      <c r="E18" s="306"/>
      <c r="F18" s="306"/>
      <c r="G18" s="306"/>
      <c r="H18" s="306"/>
      <c r="I18" s="306"/>
      <c r="J18" s="306"/>
      <c r="K18" s="306"/>
      <c r="L18" s="306"/>
      <c r="M18" s="306"/>
      <c r="N18" s="172">
        <v>16</v>
      </c>
      <c r="O18" s="301" t="s">
        <v>83</v>
      </c>
      <c r="P18" s="301"/>
      <c r="Q18" s="301"/>
      <c r="R18" s="183"/>
      <c r="S18" s="183"/>
      <c r="T18" s="183"/>
    </row>
    <row r="19" spans="1:20" ht="15.75" customHeight="1">
      <c r="A19" s="300" t="s">
        <v>102</v>
      </c>
      <c r="B19" s="300"/>
      <c r="C19" s="300"/>
      <c r="D19" s="300"/>
      <c r="E19" s="300"/>
      <c r="F19" s="300"/>
      <c r="G19" s="300"/>
      <c r="H19" s="300"/>
      <c r="I19" s="300"/>
      <c r="J19" s="300"/>
      <c r="K19" s="300"/>
      <c r="L19" s="300"/>
      <c r="M19" s="300"/>
      <c r="N19" s="174"/>
      <c r="O19" s="178"/>
      <c r="R19" s="167"/>
      <c r="S19" s="167"/>
      <c r="T19" s="169"/>
    </row>
    <row r="20" spans="1:20" ht="15.75" customHeight="1">
      <c r="A20" s="173"/>
      <c r="B20" s="173"/>
      <c r="C20" s="173"/>
      <c r="D20" s="173"/>
      <c r="E20" s="173"/>
      <c r="F20" s="173"/>
      <c r="G20" s="173"/>
      <c r="H20" s="173"/>
      <c r="I20" s="173"/>
      <c r="J20" s="173"/>
      <c r="K20" s="173"/>
      <c r="L20" s="173"/>
      <c r="M20" s="173"/>
      <c r="N20" s="174"/>
      <c r="O20" s="178"/>
      <c r="R20" s="167"/>
      <c r="S20" s="167"/>
      <c r="T20" s="169"/>
    </row>
    <row r="21" spans="1:20" ht="15.75" customHeight="1">
      <c r="A21" s="142" t="s">
        <v>98</v>
      </c>
      <c r="B21" s="143">
        <f>N18</f>
        <v>16</v>
      </c>
      <c r="C21" s="306" t="s">
        <v>99</v>
      </c>
      <c r="D21" s="306"/>
      <c r="E21" s="306"/>
      <c r="F21" s="306"/>
      <c r="G21" s="306"/>
      <c r="H21" s="306"/>
      <c r="I21" s="306"/>
      <c r="J21" s="306"/>
      <c r="K21" s="306"/>
      <c r="L21" s="306"/>
      <c r="M21" s="306"/>
      <c r="N21" s="175">
        <v>7</v>
      </c>
      <c r="O21" s="301" t="s">
        <v>83</v>
      </c>
      <c r="P21" s="301"/>
      <c r="Q21" s="301"/>
      <c r="R21" s="181"/>
      <c r="S21" s="181"/>
      <c r="T21" s="181"/>
    </row>
    <row r="22" spans="1:20" ht="15.75" customHeight="1">
      <c r="A22" s="305" t="s">
        <v>117</v>
      </c>
      <c r="B22" s="305"/>
      <c r="C22" s="305"/>
      <c r="D22" s="305"/>
      <c r="E22" s="305"/>
      <c r="F22" s="305"/>
      <c r="G22" s="305"/>
      <c r="H22" s="305"/>
      <c r="I22" s="305"/>
      <c r="J22" s="305"/>
      <c r="K22" s="305"/>
      <c r="L22" s="305"/>
      <c r="M22" s="305"/>
      <c r="N22" s="176"/>
      <c r="O22" s="178"/>
      <c r="R22" s="167"/>
      <c r="S22" s="167"/>
      <c r="T22" s="169"/>
    </row>
    <row r="23" spans="1:20" ht="15.75" customHeight="1">
      <c r="A23" s="142"/>
      <c r="B23" s="143"/>
      <c r="C23" s="142"/>
      <c r="D23" s="142"/>
      <c r="E23" s="142"/>
      <c r="F23" s="142"/>
      <c r="G23" s="142"/>
      <c r="H23" s="142"/>
      <c r="I23" s="142"/>
      <c r="J23" s="142"/>
      <c r="K23" s="142"/>
      <c r="L23" s="142"/>
      <c r="M23" s="142"/>
      <c r="N23" s="176"/>
      <c r="O23" s="178"/>
      <c r="R23" s="167"/>
      <c r="S23" s="167"/>
      <c r="T23" s="169"/>
    </row>
    <row r="24" spans="1:21" ht="15.75" customHeight="1">
      <c r="A24" s="177" t="s">
        <v>71</v>
      </c>
      <c r="B24" s="171">
        <f>N21</f>
        <v>7</v>
      </c>
      <c r="C24" s="308" t="s">
        <v>100</v>
      </c>
      <c r="D24" s="308"/>
      <c r="E24" s="308"/>
      <c r="F24" s="308"/>
      <c r="G24" s="308"/>
      <c r="H24" s="308"/>
      <c r="I24" s="308"/>
      <c r="J24" s="308"/>
      <c r="K24" s="308"/>
      <c r="L24" s="308"/>
      <c r="M24" s="308"/>
      <c r="N24" s="172">
        <v>0</v>
      </c>
      <c r="O24" s="301" t="s">
        <v>83</v>
      </c>
      <c r="P24" s="301"/>
      <c r="Q24" s="301"/>
      <c r="R24" s="183"/>
      <c r="S24" s="183"/>
      <c r="T24" s="184"/>
      <c r="U24" s="139"/>
    </row>
    <row r="25" spans="1:21" ht="12.75">
      <c r="A25" s="306" t="s">
        <v>104</v>
      </c>
      <c r="B25" s="306"/>
      <c r="C25" s="306"/>
      <c r="D25" s="306"/>
      <c r="E25" s="306"/>
      <c r="F25" s="306"/>
      <c r="G25" s="306"/>
      <c r="H25" s="306"/>
      <c r="I25" s="306"/>
      <c r="J25" s="306"/>
      <c r="K25" s="306"/>
      <c r="L25" s="306"/>
      <c r="M25" s="306"/>
      <c r="N25" s="192">
        <f>IF(N16="","",N24/N16)</f>
        <v>0</v>
      </c>
      <c r="O25" s="183" t="s">
        <v>97</v>
      </c>
      <c r="P25" s="183"/>
      <c r="Q25" s="183"/>
      <c r="R25" s="183"/>
      <c r="S25" s="183"/>
      <c r="T25" s="183"/>
      <c r="U25" s="183"/>
    </row>
    <row r="27" spans="1:5" ht="12.75">
      <c r="A27" s="303" t="s">
        <v>70</v>
      </c>
      <c r="B27" s="303"/>
      <c r="C27" s="303"/>
      <c r="D27" s="303"/>
      <c r="E27" s="303"/>
    </row>
    <row r="29" spans="1:19" ht="12.75">
      <c r="A29" s="138" t="s">
        <v>73</v>
      </c>
      <c r="H29" s="139">
        <f>IF(N24="","",N21*N16-N24)</f>
        <v>35</v>
      </c>
      <c r="I29" s="304" t="s">
        <v>76</v>
      </c>
      <c r="J29" s="304"/>
      <c r="K29" s="304"/>
      <c r="L29" s="304"/>
      <c r="M29" s="304"/>
      <c r="N29" s="304"/>
      <c r="O29" s="185">
        <f>N21</f>
        <v>7</v>
      </c>
      <c r="P29" s="180" t="s">
        <v>74</v>
      </c>
      <c r="Q29" s="180">
        <f>N16</f>
        <v>5</v>
      </c>
      <c r="R29" s="180" t="s">
        <v>75</v>
      </c>
      <c r="S29" s="180">
        <f>N24</f>
        <v>0</v>
      </c>
    </row>
    <row r="30" spans="1:21" ht="13.5">
      <c r="A30" s="138" t="s">
        <v>71</v>
      </c>
      <c r="B30" s="139">
        <f>H29</f>
        <v>35</v>
      </c>
      <c r="C30" s="138" t="s">
        <v>72</v>
      </c>
      <c r="D30" s="139" t="e">
        <f>IF(H29="","",N14/(N18-N25)*H29)</f>
        <v>#VALUE!</v>
      </c>
      <c r="E30" s="302" t="s">
        <v>82</v>
      </c>
      <c r="F30" s="302"/>
      <c r="G30" s="302"/>
      <c r="H30" s="302"/>
      <c r="I30" s="302"/>
      <c r="J30" s="302"/>
      <c r="K30" s="302"/>
      <c r="L30" s="302"/>
      <c r="O30" s="186">
        <f>N14</f>
      </c>
      <c r="P30" s="182" t="s">
        <v>106</v>
      </c>
      <c r="Q30" s="143">
        <f>N18</f>
        <v>16</v>
      </c>
      <c r="R30" s="139" t="s">
        <v>75</v>
      </c>
      <c r="S30" s="193">
        <f>N25</f>
        <v>0</v>
      </c>
      <c r="T30" s="170" t="s">
        <v>105</v>
      </c>
      <c r="U30" s="170">
        <f>H29</f>
        <v>35</v>
      </c>
    </row>
    <row r="31" ht="13.5" thickBot="1"/>
    <row r="32" spans="1:9" ht="13.5" thickBot="1">
      <c r="A32" s="298" t="s">
        <v>80</v>
      </c>
      <c r="B32" s="299"/>
      <c r="C32" s="299"/>
      <c r="D32" s="299"/>
      <c r="E32" s="299"/>
      <c r="F32" s="299"/>
      <c r="G32" s="299"/>
      <c r="H32" s="145" t="e">
        <f>IF(D30="","",IF(D30&gt;8,2,IF(D30&lt;5,0,1)))</f>
        <v>#VALUE!</v>
      </c>
      <c r="I32" s="146"/>
    </row>
    <row r="34" spans="1:14" ht="69" customHeight="1">
      <c r="A34" s="297" t="s">
        <v>92</v>
      </c>
      <c r="B34" s="297"/>
      <c r="C34" s="297"/>
      <c r="D34" s="297"/>
      <c r="E34" s="297"/>
      <c r="F34" s="297"/>
      <c r="G34" s="297"/>
      <c r="H34" s="297"/>
      <c r="I34" s="297"/>
      <c r="J34" s="297"/>
      <c r="K34" s="297"/>
      <c r="L34" s="297"/>
      <c r="M34" s="297"/>
      <c r="N34" s="297"/>
    </row>
    <row r="35" ht="12.75">
      <c r="N35" s="144" t="s">
        <v>103</v>
      </c>
    </row>
    <row r="36" spans="1:14" ht="12.75">
      <c r="A36" s="296" t="e">
        <f>IF(H32=0,"Pour calculer la durée hebdomadaire de service en déduisant 0 jour de fractionnement, cliquez ici","")</f>
        <v>#VALUE!</v>
      </c>
      <c r="B36" s="296"/>
      <c r="C36" s="296"/>
      <c r="D36" s="296"/>
      <c r="E36" s="296"/>
      <c r="F36" s="296"/>
      <c r="G36" s="296"/>
      <c r="H36" s="296"/>
      <c r="I36" s="296"/>
      <c r="J36" s="296"/>
      <c r="K36" s="296"/>
      <c r="L36" s="296"/>
      <c r="M36" s="296"/>
      <c r="N36" s="296"/>
    </row>
    <row r="37" spans="1:14" ht="12.75">
      <c r="A37" s="296" t="e">
        <f>IF(H32=1,"Pour calculer la durée hebdomadaire de service en déduisant 1 jour de fractionnement, cliquez ici","")</f>
        <v>#VALUE!</v>
      </c>
      <c r="B37" s="296"/>
      <c r="C37" s="296"/>
      <c r="D37" s="296"/>
      <c r="E37" s="296"/>
      <c r="F37" s="296"/>
      <c r="G37" s="296"/>
      <c r="H37" s="296"/>
      <c r="I37" s="296"/>
      <c r="J37" s="296"/>
      <c r="K37" s="296"/>
      <c r="L37" s="296"/>
      <c r="M37" s="296"/>
      <c r="N37" s="296"/>
    </row>
    <row r="38" spans="1:14" ht="12.75">
      <c r="A38" s="296" t="e">
        <f>IF(H32=2,"Pour calculer la durée hebdomadaire de service en déduisant 2 jours de fractionnement, cliquez ici","")</f>
        <v>#VALUE!</v>
      </c>
      <c r="B38" s="296"/>
      <c r="C38" s="296"/>
      <c r="D38" s="296"/>
      <c r="E38" s="296"/>
      <c r="F38" s="296"/>
      <c r="G38" s="296"/>
      <c r="H38" s="296"/>
      <c r="I38" s="296"/>
      <c r="J38" s="296"/>
      <c r="K38" s="296"/>
      <c r="L38" s="296"/>
      <c r="M38" s="296"/>
      <c r="N38" s="296"/>
    </row>
    <row r="39" spans="1:14" ht="12.75">
      <c r="A39" s="296" t="e">
        <f>IF(H32=0,"","Si vous voulez calculer la durée hebdomadaire de service sans déduire le(s) jour(s) de fractionnement avant, cliquez ici.")</f>
        <v>#VALUE!</v>
      </c>
      <c r="B39" s="296"/>
      <c r="C39" s="296"/>
      <c r="D39" s="296"/>
      <c r="E39" s="296"/>
      <c r="F39" s="296"/>
      <c r="G39" s="296"/>
      <c r="H39" s="296"/>
      <c r="I39" s="296"/>
      <c r="J39" s="296"/>
      <c r="K39" s="296"/>
      <c r="L39" s="296"/>
      <c r="M39" s="296"/>
      <c r="N39" s="296"/>
    </row>
  </sheetData>
  <sheetProtection/>
  <mergeCells count="30">
    <mergeCell ref="A1:N1"/>
    <mergeCell ref="A6:N6"/>
    <mergeCell ref="A12:N12"/>
    <mergeCell ref="A16:M16"/>
    <mergeCell ref="A2:N2"/>
    <mergeCell ref="A3:E3"/>
    <mergeCell ref="A14:M14"/>
    <mergeCell ref="A5:N5"/>
    <mergeCell ref="A9:N9"/>
    <mergeCell ref="A8:N8"/>
    <mergeCell ref="A27:E27"/>
    <mergeCell ref="I29:N29"/>
    <mergeCell ref="A22:M22"/>
    <mergeCell ref="C21:M21"/>
    <mergeCell ref="A11:N11"/>
    <mergeCell ref="O16:Q16"/>
    <mergeCell ref="O24:Q24"/>
    <mergeCell ref="A25:M25"/>
    <mergeCell ref="A18:M18"/>
    <mergeCell ref="C24:M24"/>
    <mergeCell ref="A38:N38"/>
    <mergeCell ref="A39:N39"/>
    <mergeCell ref="A34:N34"/>
    <mergeCell ref="A32:G32"/>
    <mergeCell ref="A19:M19"/>
    <mergeCell ref="O18:Q18"/>
    <mergeCell ref="O21:Q21"/>
    <mergeCell ref="E30:L30"/>
    <mergeCell ref="A36:N36"/>
    <mergeCell ref="A37:N37"/>
  </mergeCells>
  <hyperlinks>
    <hyperlink ref="A36" location="'Page 3 - DHS 0 jr fractionnemnt'!A1" display="'Page 3 - DHS 0 jr fractionnemnt'!A1"/>
    <hyperlink ref="A37:A38" location="'Page 3 - DHS 0 jr fractionnemnt'!A1" display="'Page 3 - DHS 0 jr fractionnemnt'!A1"/>
    <hyperlink ref="A39" location="'Page 3 - DHS 0 jr fractionnemnt'!A1" display="'Page 3 - DHS 0 jr fractionnemnt'!A1"/>
    <hyperlink ref="A37:N37" location="'Page 3 - DHS 1 jr fractionnemnt'!A1" display="'Page 3 - DHS 1 jr fractionnemnt'!A1"/>
    <hyperlink ref="A38:N38" location="'Page 3 - DHS 2 jr fractionnemnt'!A1" display="'Page 3 - DHS 2 jr fractionnemnt'!A1"/>
  </hyperlinks>
  <printOptions horizontalCentered="1"/>
  <pageMargins left="0.1968503937007874" right="0.1968503937007874" top="0.3937007874015748"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24997000396251678"/>
  </sheetPr>
  <dimension ref="A1:S57"/>
  <sheetViews>
    <sheetView zoomScalePageLayoutView="0" workbookViewId="0" topLeftCell="A1">
      <selection activeCell="H22" sqref="H22"/>
    </sheetView>
  </sheetViews>
  <sheetFormatPr defaultColWidth="11.421875" defaultRowHeight="12.75"/>
  <cols>
    <col min="1" max="8" width="9.8515625" style="0" customWidth="1"/>
    <col min="9" max="9" width="2.28125" style="0" customWidth="1"/>
    <col min="10" max="11" width="9.8515625" style="0" customWidth="1"/>
    <col min="12" max="12" width="29.421875" style="92" customWidth="1"/>
    <col min="13" max="13" width="6.7109375" style="92" customWidth="1"/>
    <col min="14" max="14" width="3.00390625" style="92" customWidth="1"/>
    <col min="15" max="15" width="31.140625" style="92" customWidth="1"/>
    <col min="16" max="16" width="6.7109375" style="92" customWidth="1"/>
    <col min="17" max="17" width="11.7109375" style="88" customWidth="1"/>
  </cols>
  <sheetData>
    <row r="1" spans="1:12" ht="18" customHeight="1">
      <c r="A1" s="309" t="s">
        <v>48</v>
      </c>
      <c r="B1" s="310"/>
      <c r="C1" s="310"/>
      <c r="D1" s="310"/>
      <c r="E1" s="310"/>
      <c r="F1" s="310"/>
      <c r="G1" s="310"/>
      <c r="H1" s="310"/>
      <c r="I1" s="310"/>
      <c r="J1" s="310"/>
      <c r="K1" s="311"/>
      <c r="L1" s="151"/>
    </row>
    <row r="2" spans="1:12" ht="18" customHeight="1">
      <c r="A2" s="312">
        <f>'Page 1 - PlanningAgent'!F3</f>
        <v>0</v>
      </c>
      <c r="B2" s="313"/>
      <c r="C2" s="313"/>
      <c r="D2" s="313"/>
      <c r="E2" s="313"/>
      <c r="F2" s="313"/>
      <c r="G2" s="313"/>
      <c r="H2" s="313"/>
      <c r="I2" s="313"/>
      <c r="J2" s="313"/>
      <c r="K2" s="314"/>
      <c r="L2" s="151"/>
    </row>
    <row r="3" spans="1:12" ht="18" customHeight="1" thickBot="1">
      <c r="A3" s="71"/>
      <c r="B3" s="67"/>
      <c r="C3" s="67"/>
      <c r="D3" s="59" t="s">
        <v>49</v>
      </c>
      <c r="E3" s="67" t="str">
        <f>+'Page 1 - PlanningAgent'!A1</f>
        <v>ANNEE SCOLAIRE 2021-2022</v>
      </c>
      <c r="F3" s="72"/>
      <c r="G3" s="67"/>
      <c r="H3" s="67"/>
      <c r="I3" s="67"/>
      <c r="J3" s="67"/>
      <c r="K3" s="68"/>
      <c r="L3" s="151"/>
    </row>
    <row r="4" ht="21" customHeight="1"/>
    <row r="5" spans="1:12" ht="27.75" customHeight="1">
      <c r="A5" s="320" t="s">
        <v>84</v>
      </c>
      <c r="B5" s="320"/>
      <c r="C5" s="320"/>
      <c r="D5" s="320"/>
      <c r="E5" s="320"/>
      <c r="F5" s="320"/>
      <c r="G5" s="320"/>
      <c r="H5" s="320"/>
      <c r="I5" s="320"/>
      <c r="J5" s="320"/>
      <c r="K5" s="320"/>
      <c r="L5" s="152"/>
    </row>
    <row r="6" spans="1:12" ht="12.75" customHeight="1">
      <c r="A6" s="328" t="s">
        <v>85</v>
      </c>
      <c r="B6" s="328"/>
      <c r="C6" s="328"/>
      <c r="D6" s="328"/>
      <c r="E6" s="328"/>
      <c r="F6" s="328"/>
      <c r="G6" s="328"/>
      <c r="H6" s="136"/>
      <c r="I6" s="136"/>
      <c r="J6" s="136"/>
      <c r="K6" s="136"/>
      <c r="L6" s="152"/>
    </row>
    <row r="7" spans="1:4" ht="12.75" customHeight="1">
      <c r="A7" s="331" t="s">
        <v>26</v>
      </c>
      <c r="B7" s="331"/>
      <c r="C7" s="331"/>
      <c r="D7" s="331"/>
    </row>
    <row r="8" ht="11.25" customHeight="1"/>
    <row r="9" spans="1:12" ht="11.25" customHeight="1">
      <c r="A9" s="55"/>
      <c r="B9" s="56"/>
      <c r="C9" s="56"/>
      <c r="D9" s="56"/>
      <c r="E9" s="56"/>
      <c r="F9" s="56"/>
      <c r="G9" s="56"/>
      <c r="H9" s="56"/>
      <c r="I9" s="56"/>
      <c r="J9" s="56"/>
      <c r="K9" s="56"/>
      <c r="L9" s="153"/>
    </row>
    <row r="10" spans="1:12" ht="12.75" customHeight="1">
      <c r="A10" s="319" t="s">
        <v>43</v>
      </c>
      <c r="B10" s="319"/>
      <c r="C10" s="319"/>
      <c r="D10" s="52"/>
      <c r="E10" s="52"/>
      <c r="F10" s="52"/>
      <c r="G10" s="52"/>
      <c r="H10" s="52"/>
      <c r="I10" s="52"/>
      <c r="J10" s="52"/>
      <c r="K10" s="52"/>
      <c r="L10" s="154"/>
    </row>
    <row r="11" spans="3:11" ht="67.5" customHeight="1">
      <c r="C11" s="329" t="s">
        <v>30</v>
      </c>
      <c r="D11" s="329"/>
      <c r="E11" s="329"/>
      <c r="F11" s="329"/>
      <c r="G11" s="329"/>
      <c r="H11" s="329"/>
      <c r="I11" s="329"/>
      <c r="J11" s="329"/>
      <c r="K11" s="329"/>
    </row>
    <row r="12" spans="1:11" ht="11.25" customHeight="1">
      <c r="A12" s="55"/>
      <c r="B12" s="56"/>
      <c r="C12" s="56"/>
      <c r="D12" s="56"/>
      <c r="E12" s="56"/>
      <c r="F12" s="56"/>
      <c r="G12" s="56"/>
      <c r="H12" s="56"/>
      <c r="I12" s="56"/>
      <c r="J12" s="56"/>
      <c r="K12" s="56"/>
    </row>
    <row r="13" spans="1:19" ht="12.75" customHeight="1">
      <c r="A13" s="54" t="s">
        <v>50</v>
      </c>
      <c r="B13" s="54"/>
      <c r="C13" s="53"/>
      <c r="D13" s="53"/>
      <c r="E13" s="53"/>
      <c r="F13" s="53"/>
      <c r="R13" s="50"/>
      <c r="S13" s="50"/>
    </row>
    <row r="14" spans="1:19" ht="12.75" customHeight="1">
      <c r="A14" s="54"/>
      <c r="B14" s="54"/>
      <c r="C14" s="53"/>
      <c r="D14" s="53"/>
      <c r="E14" s="53"/>
      <c r="F14" s="53"/>
      <c r="R14" s="50"/>
      <c r="S14" s="50"/>
    </row>
    <row r="15" spans="1:19" ht="12.75" customHeight="1">
      <c r="A15" s="323" t="s">
        <v>37</v>
      </c>
      <c r="B15" s="323"/>
      <c r="C15" s="323"/>
      <c r="D15" s="30"/>
      <c r="E15" s="30"/>
      <c r="F15" s="30"/>
      <c r="G15" s="30"/>
      <c r="H15" s="30"/>
      <c r="I15" s="30"/>
      <c r="J15" s="30"/>
      <c r="K15" s="30"/>
      <c r="L15" s="134" t="s">
        <v>57</v>
      </c>
      <c r="M15" s="96">
        <f>DAY(F17)</f>
        <v>0</v>
      </c>
      <c r="N15" s="96"/>
      <c r="O15" s="134" t="s">
        <v>59</v>
      </c>
      <c r="P15" s="96">
        <f>DAY(F18)</f>
        <v>0</v>
      </c>
      <c r="R15" s="50"/>
      <c r="S15" s="50"/>
    </row>
    <row r="16" spans="1:19" ht="12.75" customHeight="1">
      <c r="A16" s="57"/>
      <c r="B16" s="57"/>
      <c r="C16" s="57"/>
      <c r="D16" s="30"/>
      <c r="E16" s="30"/>
      <c r="F16" s="30"/>
      <c r="G16" s="30"/>
      <c r="H16" s="30"/>
      <c r="I16" s="30"/>
      <c r="J16" s="30"/>
      <c r="K16" s="30"/>
      <c r="L16" s="134" t="s">
        <v>58</v>
      </c>
      <c r="M16" s="134">
        <f>MONTH(F17)</f>
        <v>1</v>
      </c>
      <c r="N16" s="96"/>
      <c r="O16" s="134" t="s">
        <v>60</v>
      </c>
      <c r="P16" s="134">
        <f>MONTH(F18)</f>
        <v>1</v>
      </c>
      <c r="R16" s="50"/>
      <c r="S16" s="50"/>
    </row>
    <row r="17" spans="3:19" ht="12.75" customHeight="1">
      <c r="C17" t="s">
        <v>31</v>
      </c>
      <c r="F17" s="73">
        <f>'Page 1 - PlanningAgent'!V2</f>
        <v>0</v>
      </c>
      <c r="I17" s="63"/>
      <c r="L17" s="97" t="s">
        <v>65</v>
      </c>
      <c r="M17" s="97">
        <f>YEAR(F17)</f>
        <v>1900</v>
      </c>
      <c r="N17" s="134"/>
      <c r="O17" s="97" t="s">
        <v>66</v>
      </c>
      <c r="P17" s="134">
        <f>YEAR(F18)</f>
        <v>1900</v>
      </c>
      <c r="R17" s="25"/>
      <c r="S17" s="50"/>
    </row>
    <row r="18" spans="3:19" ht="12.75" customHeight="1">
      <c r="C18" t="s">
        <v>32</v>
      </c>
      <c r="F18" s="73">
        <f>'Page 1 - PlanningAgent'!V3</f>
        <v>0</v>
      </c>
      <c r="I18" s="63"/>
      <c r="L18" s="97"/>
      <c r="M18" s="97"/>
      <c r="N18" s="97"/>
      <c r="O18" s="97"/>
      <c r="P18" s="97"/>
      <c r="R18" s="50"/>
      <c r="S18" s="50"/>
    </row>
    <row r="19" spans="4:19" ht="12.75" customHeight="1">
      <c r="D19" s="60"/>
      <c r="E19" s="60"/>
      <c r="F19" s="30"/>
      <c r="G19" s="61"/>
      <c r="H19" s="61"/>
      <c r="I19" s="61"/>
      <c r="J19" s="30"/>
      <c r="K19" s="30"/>
      <c r="L19" s="134" t="s">
        <v>35</v>
      </c>
      <c r="M19" s="134">
        <f>IF(M15=1,30,30-M15+1)</f>
        <v>31</v>
      </c>
      <c r="N19" s="134"/>
      <c r="O19" s="134" t="s">
        <v>36</v>
      </c>
      <c r="P19" s="96">
        <f>IF(P17=M17,(P16-M16-1)*30,(12-M16+P16-1)*30)</f>
        <v>-30</v>
      </c>
      <c r="Q19" s="79"/>
      <c r="R19" s="50"/>
      <c r="S19" s="50"/>
    </row>
    <row r="20" spans="3:19" ht="12.75">
      <c r="C20" s="50" t="s">
        <v>34</v>
      </c>
      <c r="D20" s="62"/>
      <c r="F20" s="74">
        <f>(M19+P19+M20)/30</f>
        <v>0.03333333333333333</v>
      </c>
      <c r="L20" s="134" t="s">
        <v>33</v>
      </c>
      <c r="M20" s="134">
        <f>IF(P16=2,IF(P15&gt;=28,30,P15),IF(P15&gt;=30,30,P15))</f>
        <v>0</v>
      </c>
      <c r="N20" s="96"/>
      <c r="O20" s="134"/>
      <c r="P20" s="134"/>
      <c r="R20" s="50"/>
      <c r="S20" s="50"/>
    </row>
    <row r="21" spans="3:19" ht="12.75">
      <c r="C21" s="50"/>
      <c r="D21" s="62"/>
      <c r="R21" s="50"/>
      <c r="S21" s="50"/>
    </row>
    <row r="22" spans="1:10" ht="12.75">
      <c r="A22" s="323" t="s">
        <v>54</v>
      </c>
      <c r="B22" s="323"/>
      <c r="C22" s="323"/>
      <c r="D22" s="323"/>
      <c r="E22" s="323"/>
      <c r="F22" s="323"/>
      <c r="G22" s="323"/>
      <c r="H22" s="58">
        <f>'Page 1 - PlanningAgent'!I83</f>
        <v>0</v>
      </c>
      <c r="I22" s="325" t="s">
        <v>25</v>
      </c>
      <c r="J22" s="325"/>
    </row>
    <row r="23" spans="1:17" s="36" customFormat="1" ht="12.75">
      <c r="A23" s="35"/>
      <c r="B23" s="35"/>
      <c r="C23" s="35"/>
      <c r="D23" s="35"/>
      <c r="E23" s="35"/>
      <c r="F23" s="35"/>
      <c r="G23" s="64"/>
      <c r="H23" s="64"/>
      <c r="I23" s="64"/>
      <c r="J23" s="65"/>
      <c r="L23" s="97"/>
      <c r="M23" s="97"/>
      <c r="N23" s="97"/>
      <c r="O23" s="97"/>
      <c r="P23" s="97"/>
      <c r="Q23" s="80"/>
    </row>
    <row r="24" spans="1:17" s="36" customFormat="1" ht="12.75">
      <c r="A24" s="324" t="s">
        <v>44</v>
      </c>
      <c r="B24" s="324"/>
      <c r="C24" s="324"/>
      <c r="D24" s="324"/>
      <c r="E24" s="324"/>
      <c r="F24" s="35"/>
      <c r="G24" s="64"/>
      <c r="H24" s="64"/>
      <c r="I24" s="64"/>
      <c r="J24" s="65"/>
      <c r="L24" s="97"/>
      <c r="M24" s="97"/>
      <c r="N24" s="97"/>
      <c r="O24" s="97"/>
      <c r="P24" s="97"/>
      <c r="Q24" s="80"/>
    </row>
    <row r="25" spans="1:17" s="36" customFormat="1" ht="12.75">
      <c r="A25" s="83"/>
      <c r="B25" s="83"/>
      <c r="C25" s="83"/>
      <c r="D25" s="83"/>
      <c r="E25" s="83"/>
      <c r="F25" s="35"/>
      <c r="G25" s="64"/>
      <c r="H25" s="64"/>
      <c r="I25" s="64"/>
      <c r="J25" s="65"/>
      <c r="L25" s="97"/>
      <c r="M25" s="97"/>
      <c r="N25" s="97"/>
      <c r="O25" s="97"/>
      <c r="P25" s="97"/>
      <c r="Q25" s="80"/>
    </row>
    <row r="26" spans="2:9" ht="12.75">
      <c r="B26" s="29">
        <v>1607</v>
      </c>
      <c r="C26" s="321" t="s">
        <v>28</v>
      </c>
      <c r="D26" s="321"/>
      <c r="E26" s="321"/>
      <c r="F26" s="27">
        <v>1820</v>
      </c>
      <c r="G26" s="322" t="s">
        <v>51</v>
      </c>
      <c r="H26" s="322"/>
      <c r="I26" s="57"/>
    </row>
    <row r="27" spans="2:11" ht="12.75">
      <c r="B27" s="31">
        <f>H22</f>
        <v>0</v>
      </c>
      <c r="C27" s="321" t="s">
        <v>28</v>
      </c>
      <c r="D27" s="321"/>
      <c r="E27" s="321"/>
      <c r="F27" s="44">
        <f>B27*F26/B26</f>
        <v>0</v>
      </c>
      <c r="G27" s="322" t="s">
        <v>51</v>
      </c>
      <c r="H27" s="322"/>
      <c r="I27" s="57"/>
      <c r="J27" s="24"/>
      <c r="K27" s="24"/>
    </row>
    <row r="28" spans="2:17" s="36" customFormat="1" ht="12.75">
      <c r="B28" s="32"/>
      <c r="C28" s="33"/>
      <c r="D28" s="34"/>
      <c r="E28" s="35"/>
      <c r="F28" s="35"/>
      <c r="G28" s="35"/>
      <c r="H28" s="35"/>
      <c r="I28" s="35"/>
      <c r="J28" s="35"/>
      <c r="K28" s="35"/>
      <c r="L28" s="97"/>
      <c r="M28" s="97"/>
      <c r="N28" s="97"/>
      <c r="O28" s="97"/>
      <c r="P28" s="97"/>
      <c r="Q28" s="80"/>
    </row>
    <row r="29" spans="2:17" s="49" customFormat="1" ht="12.75">
      <c r="B29" s="46"/>
      <c r="E29" s="47"/>
      <c r="F29" s="76">
        <f>B27</f>
        <v>0</v>
      </c>
      <c r="G29" s="48" t="s">
        <v>53</v>
      </c>
      <c r="H29" s="48"/>
      <c r="I29" s="48"/>
      <c r="J29" s="48"/>
      <c r="K29" s="48"/>
      <c r="L29" s="134"/>
      <c r="M29" s="134"/>
      <c r="N29" s="134"/>
      <c r="O29" s="134"/>
      <c r="P29" s="134"/>
      <c r="Q29" s="89"/>
    </row>
    <row r="30" ht="11.25" customHeight="1"/>
    <row r="31" spans="1:3" ht="12.75" customHeight="1">
      <c r="A31" s="327" t="s">
        <v>45</v>
      </c>
      <c r="B31" s="327"/>
      <c r="C31" s="327"/>
    </row>
    <row r="32" spans="1:3" ht="12.75" customHeight="1">
      <c r="A32" s="84"/>
      <c r="B32" s="84"/>
      <c r="C32" s="84"/>
    </row>
    <row r="33" spans="2:11" ht="12.75">
      <c r="B33" s="74">
        <f>F27</f>
        <v>0</v>
      </c>
      <c r="C33" s="321" t="s">
        <v>46</v>
      </c>
      <c r="D33" s="321"/>
      <c r="E33" s="58">
        <f>F20</f>
        <v>0.03333333333333333</v>
      </c>
      <c r="F33" s="321" t="s">
        <v>47</v>
      </c>
      <c r="G33" s="321"/>
      <c r="H33" s="66">
        <f>B33/E33</f>
        <v>0</v>
      </c>
      <c r="I33" s="325" t="s">
        <v>27</v>
      </c>
      <c r="J33" s="325"/>
      <c r="K33" s="325"/>
    </row>
    <row r="34" spans="2:17" s="36" customFormat="1" ht="12.75">
      <c r="B34" s="32"/>
      <c r="C34" s="33"/>
      <c r="D34" s="34"/>
      <c r="E34" s="35"/>
      <c r="F34" s="35"/>
      <c r="G34" s="35"/>
      <c r="H34" s="35"/>
      <c r="I34" s="35"/>
      <c r="J34" s="35"/>
      <c r="K34" s="35"/>
      <c r="L34" s="97"/>
      <c r="M34" s="97"/>
      <c r="N34" s="97"/>
      <c r="O34" s="97"/>
      <c r="P34" s="97"/>
      <c r="Q34" s="80"/>
    </row>
    <row r="35" spans="2:17" s="49" customFormat="1" ht="13.5">
      <c r="B35" s="46"/>
      <c r="H35" s="76">
        <f>B33</f>
        <v>0</v>
      </c>
      <c r="I35" s="77" t="s">
        <v>52</v>
      </c>
      <c r="J35" s="75">
        <f>+E33</f>
        <v>0.03333333333333333</v>
      </c>
      <c r="L35" s="134"/>
      <c r="M35" s="134"/>
      <c r="N35" s="134"/>
      <c r="O35" s="134"/>
      <c r="P35" s="134"/>
      <c r="Q35" s="89"/>
    </row>
    <row r="36" ht="12.75" customHeight="1"/>
    <row r="37" spans="1:4" ht="12.75" customHeight="1">
      <c r="A37" s="323" t="s">
        <v>63</v>
      </c>
      <c r="B37" s="323"/>
      <c r="C37" s="323"/>
      <c r="D37" s="323"/>
    </row>
    <row r="38" ht="12.75" customHeight="1">
      <c r="A38" s="50"/>
    </row>
    <row r="39" spans="2:14" ht="12.75">
      <c r="B39" s="69">
        <v>151.67</v>
      </c>
      <c r="C39" s="321" t="s">
        <v>29</v>
      </c>
      <c r="D39" s="321"/>
      <c r="E39" s="321"/>
      <c r="F39" s="321"/>
      <c r="G39" s="28">
        <v>35</v>
      </c>
      <c r="H39" s="24" t="s">
        <v>24</v>
      </c>
      <c r="I39" s="24"/>
      <c r="J39" s="24"/>
      <c r="K39" s="24"/>
      <c r="L39" s="104" t="s">
        <v>61</v>
      </c>
      <c r="M39" s="104"/>
      <c r="N39" s="100">
        <f>ROUNDDOWN(G40,0)</f>
        <v>0</v>
      </c>
    </row>
    <row r="40" spans="2:14" ht="12.75">
      <c r="B40" s="74">
        <f>H33</f>
        <v>0</v>
      </c>
      <c r="C40" s="321" t="s">
        <v>29</v>
      </c>
      <c r="D40" s="321"/>
      <c r="E40" s="321"/>
      <c r="F40" s="321"/>
      <c r="G40" s="45">
        <f>B40*G39/B39</f>
        <v>0</v>
      </c>
      <c r="H40" s="70" t="s">
        <v>24</v>
      </c>
      <c r="I40" s="70"/>
      <c r="J40" s="24"/>
      <c r="K40" s="24"/>
      <c r="L40" s="330" t="s">
        <v>62</v>
      </c>
      <c r="M40" s="330"/>
      <c r="N40" s="134">
        <f>ROUNDUP((G40-N39)*60,0)</f>
        <v>0</v>
      </c>
    </row>
    <row r="41" spans="2:17" s="36" customFormat="1" ht="12.75">
      <c r="B41" s="32"/>
      <c r="C41" s="33"/>
      <c r="D41" s="34"/>
      <c r="E41" s="35"/>
      <c r="F41" s="35"/>
      <c r="G41" s="35"/>
      <c r="H41" s="35"/>
      <c r="I41" s="35"/>
      <c r="J41" s="35"/>
      <c r="K41" s="35"/>
      <c r="L41" s="97"/>
      <c r="M41" s="97"/>
      <c r="N41" s="97"/>
      <c r="O41" s="97"/>
      <c r="P41" s="97"/>
      <c r="Q41" s="80"/>
    </row>
    <row r="42" spans="2:17" s="49" customFormat="1" ht="12.75">
      <c r="B42" s="46"/>
      <c r="F42" s="47"/>
      <c r="G42" s="76">
        <f>B40</f>
        <v>0</v>
      </c>
      <c r="H42" s="326" t="s">
        <v>55</v>
      </c>
      <c r="I42" s="326"/>
      <c r="J42" s="48"/>
      <c r="K42" s="48"/>
      <c r="L42" s="134"/>
      <c r="M42" s="134"/>
      <c r="N42" s="134"/>
      <c r="O42" s="134"/>
      <c r="P42" s="134"/>
      <c r="Q42" s="89"/>
    </row>
    <row r="43" ht="13.5" customHeight="1"/>
    <row r="44" spans="1:11" ht="13.5" customHeight="1">
      <c r="A44" s="319" t="s">
        <v>87</v>
      </c>
      <c r="B44" s="319"/>
      <c r="E44" s="51"/>
      <c r="F44" s="322"/>
      <c r="G44" s="322"/>
      <c r="H44" s="85"/>
      <c r="I44" s="86"/>
      <c r="J44" s="86"/>
      <c r="K44" s="78"/>
    </row>
    <row r="45" spans="1:11" ht="13.5" customHeight="1">
      <c r="A45" s="82"/>
      <c r="B45" s="82"/>
      <c r="C45" s="25"/>
      <c r="D45" s="25"/>
      <c r="E45" s="51"/>
      <c r="F45" s="57"/>
      <c r="G45" s="57"/>
      <c r="H45" s="85"/>
      <c r="I45" s="86"/>
      <c r="J45" s="86"/>
      <c r="K45" s="87"/>
    </row>
    <row r="46" spans="1:12" ht="13.5" customHeight="1">
      <c r="A46" s="322" t="s">
        <v>64</v>
      </c>
      <c r="B46" s="322"/>
      <c r="C46" s="322"/>
      <c r="D46" s="322"/>
      <c r="G46" s="57"/>
      <c r="H46" s="85"/>
      <c r="I46" s="86"/>
      <c r="J46" s="86"/>
      <c r="K46" s="87"/>
      <c r="L46" s="155"/>
    </row>
    <row r="47" spans="1:12" ht="13.5" customHeight="1" thickBot="1">
      <c r="A47" s="57"/>
      <c r="B47" s="57"/>
      <c r="C47" s="57"/>
      <c r="D47" s="57"/>
      <c r="G47" s="57"/>
      <c r="H47" s="85"/>
      <c r="I47" s="86"/>
      <c r="J47" s="86"/>
      <c r="K47" s="87"/>
      <c r="L47" s="155"/>
    </row>
    <row r="48" spans="1:17" s="137" customFormat="1" ht="18" customHeight="1" thickBot="1">
      <c r="A48" s="138"/>
      <c r="B48" s="157">
        <f>G40</f>
        <v>0</v>
      </c>
      <c r="C48" s="141" t="s">
        <v>56</v>
      </c>
      <c r="D48" s="141"/>
      <c r="E48" s="158">
        <f>IF(N40=60,N39+1,N39)</f>
        <v>0</v>
      </c>
      <c r="F48" s="159" t="s">
        <v>25</v>
      </c>
      <c r="G48" s="159">
        <f>IF(N40=60,0,N40)</f>
        <v>0</v>
      </c>
      <c r="H48" s="160" t="s">
        <v>22</v>
      </c>
      <c r="I48" s="161"/>
      <c r="J48" s="162"/>
      <c r="K48" s="163"/>
      <c r="L48" s="166"/>
      <c r="M48" s="156"/>
      <c r="N48" s="156"/>
      <c r="O48" s="156"/>
      <c r="P48" s="156"/>
      <c r="Q48" s="165"/>
    </row>
    <row r="49" spans="1:3" ht="12.75" customHeight="1">
      <c r="A49" s="26"/>
      <c r="B49" s="26"/>
      <c r="C49" s="26"/>
    </row>
    <row r="50" spans="10:12" ht="12.75">
      <c r="J50" s="137"/>
      <c r="K50" s="137"/>
      <c r="L50" s="156"/>
    </row>
    <row r="57" ht="12.75">
      <c r="K57" s="26" t="s">
        <v>88</v>
      </c>
    </row>
  </sheetData>
  <sheetProtection/>
  <mergeCells count="27">
    <mergeCell ref="A6:G6"/>
    <mergeCell ref="C11:K11"/>
    <mergeCell ref="L40:M40"/>
    <mergeCell ref="A7:D7"/>
    <mergeCell ref="F44:G44"/>
    <mergeCell ref="A46:D46"/>
    <mergeCell ref="A15:C15"/>
    <mergeCell ref="A10:C10"/>
    <mergeCell ref="A37:D37"/>
    <mergeCell ref="C26:E26"/>
    <mergeCell ref="A44:B44"/>
    <mergeCell ref="I22:J22"/>
    <mergeCell ref="I33:K33"/>
    <mergeCell ref="C39:F39"/>
    <mergeCell ref="C40:F40"/>
    <mergeCell ref="H42:I42"/>
    <mergeCell ref="A31:C31"/>
    <mergeCell ref="A1:K1"/>
    <mergeCell ref="A2:K2"/>
    <mergeCell ref="A5:K5"/>
    <mergeCell ref="F33:G33"/>
    <mergeCell ref="G26:H26"/>
    <mergeCell ref="G27:H27"/>
    <mergeCell ref="A22:G22"/>
    <mergeCell ref="A24:E24"/>
    <mergeCell ref="C27:E27"/>
    <mergeCell ref="C33:D33"/>
  </mergeCells>
  <hyperlinks>
    <hyperlink ref="A7:D7" location="'Document 1 - PlanningAgent'!A1" display="Pour accéder au calendrier scolaire, cliquez ici."/>
    <hyperlink ref="A6:G6" location="'Page 1 - Jrs fractionnement'!A1" display="Pour accéder au calcul du nombre de jours de fractionnement, cliquez ici."/>
  </hyperlinks>
  <printOptions horizontalCentered="1"/>
  <pageMargins left="0.1968503937007874" right="0.1968503937007874" top="0.3937007874015748" bottom="0.1968503937007874"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3" tint="-0.24997000396251678"/>
  </sheetPr>
  <dimension ref="A1:S56"/>
  <sheetViews>
    <sheetView zoomScalePageLayoutView="0" workbookViewId="0" topLeftCell="A16">
      <selection activeCell="A1" sqref="A1:K1"/>
    </sheetView>
  </sheetViews>
  <sheetFormatPr defaultColWidth="11.421875" defaultRowHeight="12.75"/>
  <cols>
    <col min="1" max="8" width="9.8515625" style="0" customWidth="1"/>
    <col min="9" max="9" width="2.28125" style="0" customWidth="1"/>
    <col min="10" max="11" width="9.8515625" style="0" customWidth="1"/>
    <col min="12" max="12" width="29.421875" style="91" customWidth="1"/>
    <col min="13" max="13" width="5.28125" style="91" customWidth="1"/>
    <col min="14" max="14" width="4.421875" style="91" customWidth="1"/>
    <col min="15" max="15" width="31.140625" style="92" customWidth="1"/>
    <col min="16" max="16" width="5.00390625" style="91" customWidth="1"/>
    <col min="17" max="17" width="11.7109375" style="88" customWidth="1"/>
  </cols>
  <sheetData>
    <row r="1" spans="1:12" ht="18" customHeight="1">
      <c r="A1" s="309" t="s">
        <v>48</v>
      </c>
      <c r="B1" s="310"/>
      <c r="C1" s="310"/>
      <c r="D1" s="310"/>
      <c r="E1" s="310"/>
      <c r="F1" s="310"/>
      <c r="G1" s="310"/>
      <c r="H1" s="310"/>
      <c r="I1" s="310"/>
      <c r="J1" s="310"/>
      <c r="K1" s="311"/>
      <c r="L1" s="90"/>
    </row>
    <row r="2" spans="1:12" ht="18" customHeight="1">
      <c r="A2" s="312">
        <f>'Page 1 - PlanningAgent'!F3</f>
        <v>0</v>
      </c>
      <c r="B2" s="313"/>
      <c r="C2" s="313"/>
      <c r="D2" s="313"/>
      <c r="E2" s="313"/>
      <c r="F2" s="313"/>
      <c r="G2" s="313"/>
      <c r="H2" s="313"/>
      <c r="I2" s="313"/>
      <c r="J2" s="313"/>
      <c r="K2" s="314"/>
      <c r="L2" s="90"/>
    </row>
    <row r="3" spans="1:12" ht="18" customHeight="1" thickBot="1">
      <c r="A3" s="71"/>
      <c r="B3" s="67"/>
      <c r="C3" s="67"/>
      <c r="D3" s="59" t="s">
        <v>49</v>
      </c>
      <c r="E3" s="67" t="str">
        <f>+'Page 1 - PlanningAgent'!A1</f>
        <v>ANNEE SCOLAIRE 2021-2022</v>
      </c>
      <c r="F3" s="72"/>
      <c r="G3" s="67"/>
      <c r="H3" s="67"/>
      <c r="I3" s="67"/>
      <c r="J3" s="67"/>
      <c r="K3" s="68"/>
      <c r="L3" s="90"/>
    </row>
    <row r="4" ht="21" customHeight="1"/>
    <row r="5" spans="1:12" ht="27.75" customHeight="1">
      <c r="A5" s="320" t="s">
        <v>84</v>
      </c>
      <c r="B5" s="320"/>
      <c r="C5" s="320"/>
      <c r="D5" s="320"/>
      <c r="E5" s="320"/>
      <c r="F5" s="320"/>
      <c r="G5" s="320"/>
      <c r="H5" s="320"/>
      <c r="I5" s="320"/>
      <c r="J5" s="320"/>
      <c r="K5" s="320"/>
      <c r="L5" s="93"/>
    </row>
    <row r="6" spans="1:12" ht="12.75" customHeight="1">
      <c r="A6" s="328" t="s">
        <v>85</v>
      </c>
      <c r="B6" s="328"/>
      <c r="C6" s="328"/>
      <c r="D6" s="328"/>
      <c r="E6" s="328"/>
      <c r="F6" s="328"/>
      <c r="G6" s="328"/>
      <c r="H6" s="136"/>
      <c r="I6" s="136"/>
      <c r="J6" s="136"/>
      <c r="K6" s="136"/>
      <c r="L6" s="93"/>
    </row>
    <row r="7" spans="1:4" ht="12.75" customHeight="1">
      <c r="A7" s="331" t="s">
        <v>26</v>
      </c>
      <c r="B7" s="331"/>
      <c r="C7" s="331"/>
      <c r="D7" s="331"/>
    </row>
    <row r="8" ht="11.25" customHeight="1"/>
    <row r="9" spans="1:12" ht="11.25" customHeight="1">
      <c r="A9" s="55"/>
      <c r="B9" s="56"/>
      <c r="C9" s="56"/>
      <c r="D9" s="56"/>
      <c r="E9" s="56"/>
      <c r="F9" s="56"/>
      <c r="G9" s="56"/>
      <c r="H9" s="56"/>
      <c r="I9" s="56"/>
      <c r="J9" s="56"/>
      <c r="K9" s="56"/>
      <c r="L9" s="94"/>
    </row>
    <row r="10" spans="1:12" ht="12.75" customHeight="1">
      <c r="A10" s="319" t="s">
        <v>43</v>
      </c>
      <c r="B10" s="319"/>
      <c r="C10" s="319"/>
      <c r="D10" s="52"/>
      <c r="E10" s="52"/>
      <c r="F10" s="52"/>
      <c r="G10" s="52"/>
      <c r="H10" s="52"/>
      <c r="I10" s="52"/>
      <c r="J10" s="52"/>
      <c r="K10" s="52"/>
      <c r="L10" s="95"/>
    </row>
    <row r="11" spans="3:11" ht="79.5" customHeight="1">
      <c r="C11" s="329" t="s">
        <v>89</v>
      </c>
      <c r="D11" s="329"/>
      <c r="E11" s="329"/>
      <c r="F11" s="329"/>
      <c r="G11" s="329"/>
      <c r="H11" s="329"/>
      <c r="I11" s="329"/>
      <c r="J11" s="329"/>
      <c r="K11" s="329"/>
    </row>
    <row r="12" spans="1:11" ht="11.25" customHeight="1">
      <c r="A12" s="55"/>
      <c r="B12" s="56"/>
      <c r="C12" s="56"/>
      <c r="D12" s="56"/>
      <c r="E12" s="56"/>
      <c r="F12" s="56"/>
      <c r="G12" s="56"/>
      <c r="H12" s="56"/>
      <c r="I12" s="56"/>
      <c r="J12" s="56"/>
      <c r="K12" s="56"/>
    </row>
    <row r="13" spans="1:11" ht="11.25" customHeight="1">
      <c r="A13" s="55"/>
      <c r="B13" s="56"/>
      <c r="C13" s="56"/>
      <c r="D13" s="56"/>
      <c r="E13" s="56"/>
      <c r="F13" s="56"/>
      <c r="G13" s="56"/>
      <c r="H13" s="56"/>
      <c r="I13" s="56"/>
      <c r="J13" s="56"/>
      <c r="K13" s="56"/>
    </row>
    <row r="14" spans="1:19" ht="12.75" customHeight="1">
      <c r="A14" s="54" t="s">
        <v>50</v>
      </c>
      <c r="B14" s="54"/>
      <c r="C14" s="53"/>
      <c r="D14" s="53"/>
      <c r="E14" s="53"/>
      <c r="F14" s="53"/>
      <c r="R14" s="50"/>
      <c r="S14" s="50"/>
    </row>
    <row r="15" spans="1:19" ht="12.75" customHeight="1">
      <c r="A15" s="54"/>
      <c r="B15" s="54"/>
      <c r="C15" s="53"/>
      <c r="D15" s="53"/>
      <c r="E15" s="53"/>
      <c r="F15" s="53"/>
      <c r="R15" s="50"/>
      <c r="S15" s="50"/>
    </row>
    <row r="16" spans="1:19" ht="12.75" customHeight="1">
      <c r="A16" s="323" t="s">
        <v>37</v>
      </c>
      <c r="B16" s="323"/>
      <c r="C16" s="323"/>
      <c r="D16" s="30"/>
      <c r="E16" s="30"/>
      <c r="F16" s="30"/>
      <c r="G16" s="30"/>
      <c r="H16" s="30"/>
      <c r="I16" s="30"/>
      <c r="J16" s="30"/>
      <c r="K16" s="30"/>
      <c r="L16" s="134" t="s">
        <v>57</v>
      </c>
      <c r="M16" s="96">
        <f>DAY(F18)</f>
        <v>0</v>
      </c>
      <c r="N16" s="96"/>
      <c r="O16" s="134" t="s">
        <v>59</v>
      </c>
      <c r="P16" s="96">
        <f>DAY(F19)</f>
        <v>0</v>
      </c>
      <c r="R16" s="50"/>
      <c r="S16" s="50"/>
    </row>
    <row r="17" spans="1:19" ht="12.75" customHeight="1">
      <c r="A17" s="57"/>
      <c r="B17" s="57"/>
      <c r="C17" s="57"/>
      <c r="D17" s="30"/>
      <c r="E17" s="30"/>
      <c r="F17" s="30"/>
      <c r="G17" s="30"/>
      <c r="H17" s="30"/>
      <c r="I17" s="30"/>
      <c r="J17" s="30"/>
      <c r="K17" s="30"/>
      <c r="L17" s="134" t="s">
        <v>58</v>
      </c>
      <c r="M17" s="134">
        <f>MONTH(F18)</f>
        <v>1</v>
      </c>
      <c r="N17" s="96"/>
      <c r="O17" s="134" t="s">
        <v>60</v>
      </c>
      <c r="P17" s="134">
        <f>MONTH(F19)</f>
        <v>1</v>
      </c>
      <c r="R17" s="50"/>
      <c r="S17" s="50"/>
    </row>
    <row r="18" spans="3:19" ht="12.75" customHeight="1">
      <c r="C18" t="s">
        <v>31</v>
      </c>
      <c r="F18" s="73">
        <f>'Page 1 - PlanningAgent'!V2</f>
        <v>0</v>
      </c>
      <c r="I18" s="63"/>
      <c r="L18" s="97" t="s">
        <v>65</v>
      </c>
      <c r="M18" s="97">
        <f>YEAR(F18)</f>
        <v>1900</v>
      </c>
      <c r="N18" s="98"/>
      <c r="O18" s="97" t="s">
        <v>66</v>
      </c>
      <c r="P18" s="98">
        <f>YEAR(F19)</f>
        <v>1900</v>
      </c>
      <c r="R18" s="25"/>
      <c r="S18" s="50"/>
    </row>
    <row r="19" spans="3:19" ht="12.75" customHeight="1">
      <c r="C19" t="s">
        <v>32</v>
      </c>
      <c r="F19" s="73">
        <f>'Page 1 - PlanningAgent'!V3</f>
        <v>0</v>
      </c>
      <c r="I19" s="63"/>
      <c r="L19" s="81"/>
      <c r="M19" s="81"/>
      <c r="N19" s="81"/>
      <c r="O19" s="97"/>
      <c r="P19" s="81"/>
      <c r="R19" s="50"/>
      <c r="S19" s="50"/>
    </row>
    <row r="20" spans="4:19" ht="12.75" customHeight="1">
      <c r="D20" s="60"/>
      <c r="E20" s="60"/>
      <c r="F20" s="30"/>
      <c r="G20" s="61"/>
      <c r="H20" s="61"/>
      <c r="I20" s="61"/>
      <c r="J20" s="30"/>
      <c r="K20" s="30"/>
      <c r="L20" s="134" t="s">
        <v>35</v>
      </c>
      <c r="M20" s="134">
        <f>IF(M16=1,30,30-M16+1)</f>
        <v>31</v>
      </c>
      <c r="N20" s="134"/>
      <c r="O20" s="134" t="s">
        <v>36</v>
      </c>
      <c r="P20" s="96">
        <f>IF(P18=M18,(P17-M17-1)*30,(12-M17+P17-1)*30)</f>
        <v>-30</v>
      </c>
      <c r="Q20" s="79"/>
      <c r="R20" s="50"/>
      <c r="S20" s="50"/>
    </row>
    <row r="21" spans="3:19" ht="12.75">
      <c r="C21" s="50" t="s">
        <v>34</v>
      </c>
      <c r="D21" s="62"/>
      <c r="F21" s="74">
        <f>(M20+P20+M21)/30</f>
        <v>0.03333333333333333</v>
      </c>
      <c r="L21" s="134" t="s">
        <v>33</v>
      </c>
      <c r="M21" s="134">
        <f>IF(P17=2,IF(P16&gt;=28,30,P16),IF(P16&gt;=30,30,P16))</f>
        <v>0</v>
      </c>
      <c r="N21" s="96"/>
      <c r="O21" s="134"/>
      <c r="P21" s="98"/>
      <c r="R21" s="50"/>
      <c r="S21" s="50"/>
    </row>
    <row r="22" spans="3:19" ht="12.75">
      <c r="C22" s="50"/>
      <c r="D22" s="62"/>
      <c r="R22" s="50"/>
      <c r="S22" s="50"/>
    </row>
    <row r="23" spans="1:10" ht="12.75">
      <c r="A23" s="323" t="s">
        <v>54</v>
      </c>
      <c r="B23" s="323"/>
      <c r="C23" s="323"/>
      <c r="D23" s="323"/>
      <c r="E23" s="323"/>
      <c r="F23" s="323"/>
      <c r="G23" s="323"/>
      <c r="H23" s="58">
        <f>'Page 1 - PlanningAgent'!I83</f>
        <v>0</v>
      </c>
      <c r="I23" s="325" t="s">
        <v>25</v>
      </c>
      <c r="J23" s="325"/>
    </row>
    <row r="24" spans="1:17" s="36" customFormat="1" ht="12.75">
      <c r="A24" s="35"/>
      <c r="B24" s="35"/>
      <c r="C24" s="35"/>
      <c r="D24" s="35"/>
      <c r="E24" s="35"/>
      <c r="F24" s="35"/>
      <c r="G24" s="64"/>
      <c r="H24" s="64"/>
      <c r="I24" s="64"/>
      <c r="J24" s="65"/>
      <c r="L24" s="81"/>
      <c r="M24" s="81"/>
      <c r="N24" s="81"/>
      <c r="O24" s="97"/>
      <c r="P24" s="81"/>
      <c r="Q24" s="80"/>
    </row>
    <row r="25" spans="1:17" s="36" customFormat="1" ht="12.75">
      <c r="A25" s="324" t="s">
        <v>44</v>
      </c>
      <c r="B25" s="324"/>
      <c r="C25" s="324"/>
      <c r="D25" s="324"/>
      <c r="E25" s="324"/>
      <c r="F25" s="35"/>
      <c r="G25" s="64"/>
      <c r="H25" s="64"/>
      <c r="I25" s="64"/>
      <c r="J25" s="65"/>
      <c r="L25" s="81"/>
      <c r="M25" s="81"/>
      <c r="N25" s="81"/>
      <c r="O25" s="97"/>
      <c r="P25" s="81"/>
      <c r="Q25" s="80"/>
    </row>
    <row r="26" spans="1:17" s="36" customFormat="1" ht="12.75">
      <c r="A26" s="83"/>
      <c r="B26" s="83"/>
      <c r="C26" s="83"/>
      <c r="D26" s="83"/>
      <c r="E26" s="83"/>
      <c r="F26" s="35"/>
      <c r="G26" s="64"/>
      <c r="H26" s="64"/>
      <c r="I26" s="64"/>
      <c r="J26" s="65"/>
      <c r="L26" s="81"/>
      <c r="M26" s="81"/>
      <c r="N26" s="81"/>
      <c r="O26" s="97"/>
      <c r="P26" s="81"/>
      <c r="Q26" s="80"/>
    </row>
    <row r="27" spans="2:9" ht="12.75">
      <c r="B27" s="29">
        <v>1600</v>
      </c>
      <c r="C27" s="321" t="s">
        <v>28</v>
      </c>
      <c r="D27" s="321"/>
      <c r="E27" s="321"/>
      <c r="F27" s="27">
        <v>1820</v>
      </c>
      <c r="G27" s="322" t="s">
        <v>51</v>
      </c>
      <c r="H27" s="322"/>
      <c r="I27" s="57"/>
    </row>
    <row r="28" spans="2:11" ht="12.75">
      <c r="B28" s="31">
        <f>H23</f>
        <v>0</v>
      </c>
      <c r="C28" s="321" t="s">
        <v>28</v>
      </c>
      <c r="D28" s="321"/>
      <c r="E28" s="321"/>
      <c r="F28" s="44">
        <f>B28*F27/B27</f>
        <v>0</v>
      </c>
      <c r="G28" s="322" t="s">
        <v>51</v>
      </c>
      <c r="H28" s="322"/>
      <c r="I28" s="57"/>
      <c r="J28" s="24"/>
      <c r="K28" s="24"/>
    </row>
    <row r="29" spans="2:17" s="36" customFormat="1" ht="12.75">
      <c r="B29" s="32"/>
      <c r="C29" s="33"/>
      <c r="D29" s="34"/>
      <c r="E29" s="35"/>
      <c r="F29" s="35"/>
      <c r="G29" s="35"/>
      <c r="H29" s="35"/>
      <c r="I29" s="35"/>
      <c r="J29" s="35"/>
      <c r="K29" s="35"/>
      <c r="L29" s="81"/>
      <c r="M29" s="81"/>
      <c r="N29" s="81"/>
      <c r="O29" s="97"/>
      <c r="P29" s="81"/>
      <c r="Q29" s="80"/>
    </row>
    <row r="30" spans="2:17" s="49" customFormat="1" ht="12.75">
      <c r="B30" s="46"/>
      <c r="E30" s="47"/>
      <c r="F30" s="76">
        <f>B28</f>
        <v>0</v>
      </c>
      <c r="G30" s="135" t="s">
        <v>86</v>
      </c>
      <c r="H30" s="135"/>
      <c r="I30" s="135"/>
      <c r="J30" s="135"/>
      <c r="K30" s="135"/>
      <c r="L30" s="98"/>
      <c r="M30" s="98"/>
      <c r="N30" s="98"/>
      <c r="O30" s="134"/>
      <c r="P30" s="98"/>
      <c r="Q30" s="89"/>
    </row>
    <row r="31" ht="11.25" customHeight="1"/>
    <row r="32" spans="1:3" ht="12.75" customHeight="1">
      <c r="A32" s="327" t="s">
        <v>45</v>
      </c>
      <c r="B32" s="327"/>
      <c r="C32" s="327"/>
    </row>
    <row r="33" spans="1:3" ht="12.75" customHeight="1">
      <c r="A33" s="84"/>
      <c r="B33" s="84"/>
      <c r="C33" s="84"/>
    </row>
    <row r="34" spans="2:12" ht="12.75">
      <c r="B34" s="74">
        <f>F28</f>
        <v>0</v>
      </c>
      <c r="C34" s="321" t="s">
        <v>46</v>
      </c>
      <c r="D34" s="321"/>
      <c r="E34" s="58">
        <f>F21</f>
        <v>0.03333333333333333</v>
      </c>
      <c r="F34" s="321" t="s">
        <v>47</v>
      </c>
      <c r="G34" s="321"/>
      <c r="H34" s="66">
        <f>B34/E34</f>
        <v>0</v>
      </c>
      <c r="I34" s="325" t="s">
        <v>27</v>
      </c>
      <c r="J34" s="325"/>
      <c r="K34" s="325"/>
      <c r="L34" s="99"/>
    </row>
    <row r="35" spans="2:17" s="36" customFormat="1" ht="12.75">
      <c r="B35" s="32"/>
      <c r="C35" s="33"/>
      <c r="D35" s="34"/>
      <c r="E35" s="35"/>
      <c r="F35" s="35"/>
      <c r="G35" s="35"/>
      <c r="H35" s="35"/>
      <c r="I35" s="35"/>
      <c r="J35" s="35"/>
      <c r="K35" s="35"/>
      <c r="L35" s="81"/>
      <c r="M35" s="81"/>
      <c r="N35" s="81"/>
      <c r="O35" s="97"/>
      <c r="P35" s="81"/>
      <c r="Q35" s="80"/>
    </row>
    <row r="36" spans="2:17" s="49" customFormat="1" ht="13.5">
      <c r="B36" s="46"/>
      <c r="H36" s="76">
        <f>B34</f>
        <v>0</v>
      </c>
      <c r="I36" s="77" t="s">
        <v>52</v>
      </c>
      <c r="J36" s="75">
        <f>+E34</f>
        <v>0.03333333333333333</v>
      </c>
      <c r="L36" s="98"/>
      <c r="M36" s="98"/>
      <c r="N36" s="98"/>
      <c r="O36" s="134"/>
      <c r="P36" s="98"/>
      <c r="Q36" s="89"/>
    </row>
    <row r="37" ht="12.75" customHeight="1"/>
    <row r="38" spans="1:4" ht="12.75" customHeight="1">
      <c r="A38" s="323" t="s">
        <v>63</v>
      </c>
      <c r="B38" s="323"/>
      <c r="C38" s="323"/>
      <c r="D38" s="323"/>
    </row>
    <row r="39" ht="12.75" customHeight="1">
      <c r="A39" s="50"/>
    </row>
    <row r="40" spans="2:14" ht="12.75">
      <c r="B40" s="69">
        <v>151.67</v>
      </c>
      <c r="C40" s="321" t="s">
        <v>29</v>
      </c>
      <c r="D40" s="321"/>
      <c r="E40" s="321"/>
      <c r="F40" s="321"/>
      <c r="G40" s="28">
        <v>35</v>
      </c>
      <c r="H40" s="24" t="s">
        <v>24</v>
      </c>
      <c r="I40" s="24"/>
      <c r="J40" s="24"/>
      <c r="K40" s="24"/>
      <c r="L40" s="104" t="s">
        <v>61</v>
      </c>
      <c r="M40" s="103"/>
      <c r="N40" s="100">
        <f>ROUNDDOWN(G41,0)</f>
        <v>0</v>
      </c>
    </row>
    <row r="41" spans="2:14" ht="12.75">
      <c r="B41" s="74">
        <f>H34</f>
        <v>0</v>
      </c>
      <c r="C41" s="321" t="s">
        <v>29</v>
      </c>
      <c r="D41" s="321"/>
      <c r="E41" s="321"/>
      <c r="F41" s="321"/>
      <c r="G41" s="66">
        <f>B41*G40/B40</f>
        <v>0</v>
      </c>
      <c r="H41" s="70" t="s">
        <v>24</v>
      </c>
      <c r="I41" s="70"/>
      <c r="J41" s="24"/>
      <c r="K41" s="24"/>
      <c r="L41" s="330" t="s">
        <v>62</v>
      </c>
      <c r="M41" s="330"/>
      <c r="N41" s="134">
        <f>ROUNDUP((G41-N40)*60,0)</f>
        <v>0</v>
      </c>
    </row>
    <row r="42" spans="2:17" s="36" customFormat="1" ht="12.75">
      <c r="B42" s="32"/>
      <c r="C42" s="33"/>
      <c r="D42" s="34"/>
      <c r="E42" s="35"/>
      <c r="F42" s="35"/>
      <c r="G42" s="35"/>
      <c r="H42" s="35"/>
      <c r="I42" s="35"/>
      <c r="J42" s="35"/>
      <c r="K42" s="35"/>
      <c r="L42" s="81"/>
      <c r="M42" s="81"/>
      <c r="N42" s="81"/>
      <c r="O42" s="97"/>
      <c r="P42" s="81"/>
      <c r="Q42" s="80"/>
    </row>
    <row r="43" spans="2:17" s="49" customFormat="1" ht="12.75">
      <c r="B43" s="46"/>
      <c r="F43" s="47"/>
      <c r="G43" s="76">
        <f>B41</f>
        <v>0</v>
      </c>
      <c r="H43" s="326" t="s">
        <v>55</v>
      </c>
      <c r="I43" s="326"/>
      <c r="J43" s="135"/>
      <c r="K43" s="135"/>
      <c r="L43" s="98"/>
      <c r="M43" s="98"/>
      <c r="N43" s="98"/>
      <c r="O43" s="134"/>
      <c r="P43" s="98"/>
      <c r="Q43" s="89"/>
    </row>
    <row r="44" ht="13.5" customHeight="1"/>
    <row r="45" spans="1:11" ht="13.5" customHeight="1">
      <c r="A45" s="319" t="s">
        <v>87</v>
      </c>
      <c r="B45" s="319"/>
      <c r="E45" s="51"/>
      <c r="F45" s="322"/>
      <c r="G45" s="322"/>
      <c r="H45" s="85"/>
      <c r="I45" s="86"/>
      <c r="J45" s="86"/>
      <c r="K45" s="78"/>
    </row>
    <row r="46" spans="1:11" ht="13.5" customHeight="1">
      <c r="A46" s="82"/>
      <c r="B46" s="82"/>
      <c r="C46" s="25"/>
      <c r="D46" s="25"/>
      <c r="E46" s="51"/>
      <c r="F46" s="57"/>
      <c r="G46" s="57"/>
      <c r="H46" s="85"/>
      <c r="I46" s="86"/>
      <c r="J46" s="86"/>
      <c r="K46" s="87"/>
    </row>
    <row r="47" spans="1:12" ht="13.5" customHeight="1">
      <c r="A47" s="322" t="s">
        <v>64</v>
      </c>
      <c r="B47" s="322"/>
      <c r="C47" s="322"/>
      <c r="D47" s="322"/>
      <c r="G47" s="57"/>
      <c r="H47" s="85"/>
      <c r="I47" s="86"/>
      <c r="J47" s="86"/>
      <c r="K47" s="87"/>
      <c r="L47" s="101"/>
    </row>
    <row r="48" spans="1:12" ht="13.5" customHeight="1" thickBot="1">
      <c r="A48" s="57"/>
      <c r="B48" s="57"/>
      <c r="C48" s="57"/>
      <c r="D48" s="57"/>
      <c r="G48" s="57"/>
      <c r="H48" s="85"/>
      <c r="I48" s="86"/>
      <c r="J48" s="86"/>
      <c r="K48" s="87"/>
      <c r="L48" s="101"/>
    </row>
    <row r="49" spans="1:17" s="137" customFormat="1" ht="18" customHeight="1" thickBot="1">
      <c r="A49" s="138"/>
      <c r="B49" s="157">
        <f>G41</f>
        <v>0</v>
      </c>
      <c r="C49" s="141" t="s">
        <v>56</v>
      </c>
      <c r="D49" s="141"/>
      <c r="E49" s="158">
        <f>IF(N41=60,N40+1,N40)</f>
        <v>0</v>
      </c>
      <c r="F49" s="159" t="s">
        <v>25</v>
      </c>
      <c r="G49" s="159">
        <f>IF(N41=60,0,N41)</f>
        <v>0</v>
      </c>
      <c r="H49" s="160" t="s">
        <v>22</v>
      </c>
      <c r="I49" s="161"/>
      <c r="J49" s="162"/>
      <c r="K49" s="163"/>
      <c r="L49" s="164"/>
      <c r="M49" s="102"/>
      <c r="N49" s="102"/>
      <c r="O49" s="156"/>
      <c r="P49" s="102"/>
      <c r="Q49" s="165"/>
    </row>
    <row r="50" spans="1:3" ht="12.75" customHeight="1">
      <c r="A50" s="26"/>
      <c r="B50" s="26"/>
      <c r="C50" s="26"/>
    </row>
    <row r="51" spans="10:12" ht="12.75">
      <c r="J51" s="137"/>
      <c r="K51" s="137"/>
      <c r="L51" s="102"/>
    </row>
    <row r="56" ht="12.75">
      <c r="K56" s="26" t="s">
        <v>88</v>
      </c>
    </row>
  </sheetData>
  <sheetProtection/>
  <mergeCells count="27">
    <mergeCell ref="A45:B45"/>
    <mergeCell ref="F45:G45"/>
    <mergeCell ref="A47:D47"/>
    <mergeCell ref="C11:K11"/>
    <mergeCell ref="C34:D34"/>
    <mergeCell ref="F34:G34"/>
    <mergeCell ref="I34:K34"/>
    <mergeCell ref="A38:D38"/>
    <mergeCell ref="C41:F41"/>
    <mergeCell ref="H43:I43"/>
    <mergeCell ref="L41:M41"/>
    <mergeCell ref="A6:G6"/>
    <mergeCell ref="A7:D7"/>
    <mergeCell ref="A10:C10"/>
    <mergeCell ref="A16:C16"/>
    <mergeCell ref="A23:G23"/>
    <mergeCell ref="I23:J23"/>
    <mergeCell ref="A25:E25"/>
    <mergeCell ref="C40:F40"/>
    <mergeCell ref="C27:E27"/>
    <mergeCell ref="G27:H27"/>
    <mergeCell ref="C28:E28"/>
    <mergeCell ref="G28:H28"/>
    <mergeCell ref="A32:C32"/>
    <mergeCell ref="A1:K1"/>
    <mergeCell ref="A2:K2"/>
    <mergeCell ref="A5:K5"/>
  </mergeCells>
  <hyperlinks>
    <hyperlink ref="A7:D7" location="'Document 1 - PlanningAgent'!A1" display="Pour accéder au calendrier scolaire, cliquez ici."/>
    <hyperlink ref="A6:G6" location="'Page 1 - Jrs fractionnement'!A1" display="Pour accéder au calcul du nombre de jours de fractionnement, cliquez ici."/>
  </hyperlinks>
  <printOptions horizontalCentered="1"/>
  <pageMargins left="0.1968503937007874" right="0.1968503937007874" top="0.3937007874015748" bottom="0.1968503937007874"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S56"/>
  <sheetViews>
    <sheetView zoomScalePageLayoutView="0" workbookViewId="0" topLeftCell="A1">
      <selection activeCell="E49" sqref="E49"/>
    </sheetView>
  </sheetViews>
  <sheetFormatPr defaultColWidth="11.421875" defaultRowHeight="12.75"/>
  <cols>
    <col min="1" max="8" width="9.8515625" style="0" customWidth="1"/>
    <col min="9" max="9" width="2.28125" style="0" customWidth="1"/>
    <col min="10" max="11" width="9.8515625" style="0" customWidth="1"/>
    <col min="12" max="12" width="29.421875" style="91" customWidth="1"/>
    <col min="13" max="13" width="5.28125" style="91" customWidth="1"/>
    <col min="14" max="14" width="4.421875" style="91" customWidth="1"/>
    <col min="15" max="15" width="31.140625" style="92" customWidth="1"/>
    <col min="16" max="16" width="5.00390625" style="91" customWidth="1"/>
    <col min="17" max="17" width="11.7109375" style="88" customWidth="1"/>
  </cols>
  <sheetData>
    <row r="1" spans="1:12" ht="18" customHeight="1">
      <c r="A1" s="309" t="s">
        <v>48</v>
      </c>
      <c r="B1" s="310"/>
      <c r="C1" s="310"/>
      <c r="D1" s="310"/>
      <c r="E1" s="310"/>
      <c r="F1" s="310"/>
      <c r="G1" s="310"/>
      <c r="H1" s="310"/>
      <c r="I1" s="310"/>
      <c r="J1" s="310"/>
      <c r="K1" s="311"/>
      <c r="L1" s="90"/>
    </row>
    <row r="2" spans="1:12" ht="18" customHeight="1">
      <c r="A2" s="312">
        <f>'Page 1 - PlanningAgent'!F3</f>
        <v>0</v>
      </c>
      <c r="B2" s="313"/>
      <c r="C2" s="313"/>
      <c r="D2" s="313"/>
      <c r="E2" s="313"/>
      <c r="F2" s="313"/>
      <c r="G2" s="313"/>
      <c r="H2" s="313"/>
      <c r="I2" s="313"/>
      <c r="J2" s="313"/>
      <c r="K2" s="314"/>
      <c r="L2" s="90"/>
    </row>
    <row r="3" spans="1:12" ht="18" customHeight="1" thickBot="1">
      <c r="A3" s="71"/>
      <c r="B3" s="67"/>
      <c r="C3" s="67"/>
      <c r="D3" s="59" t="s">
        <v>49</v>
      </c>
      <c r="E3" s="67" t="str">
        <f>+'Page 1 - PlanningAgent'!A1</f>
        <v>ANNEE SCOLAIRE 2021-2022</v>
      </c>
      <c r="F3" s="72"/>
      <c r="G3" s="67"/>
      <c r="H3" s="67"/>
      <c r="I3" s="67"/>
      <c r="J3" s="67"/>
      <c r="K3" s="68"/>
      <c r="L3" s="90"/>
    </row>
    <row r="4" ht="21" customHeight="1"/>
    <row r="5" spans="1:12" ht="27.75" customHeight="1">
      <c r="A5" s="320" t="s">
        <v>84</v>
      </c>
      <c r="B5" s="320"/>
      <c r="C5" s="320"/>
      <c r="D5" s="320"/>
      <c r="E5" s="320"/>
      <c r="F5" s="320"/>
      <c r="G5" s="320"/>
      <c r="H5" s="320"/>
      <c r="I5" s="320"/>
      <c r="J5" s="320"/>
      <c r="K5" s="320"/>
      <c r="L5" s="93"/>
    </row>
    <row r="6" spans="1:12" ht="12.75" customHeight="1">
      <c r="A6" s="328" t="s">
        <v>85</v>
      </c>
      <c r="B6" s="328"/>
      <c r="C6" s="328"/>
      <c r="D6" s="328"/>
      <c r="E6" s="328"/>
      <c r="F6" s="328"/>
      <c r="G6" s="328"/>
      <c r="H6" s="136"/>
      <c r="I6" s="136"/>
      <c r="J6" s="136"/>
      <c r="K6" s="136"/>
      <c r="L6" s="93"/>
    </row>
    <row r="7" spans="1:4" ht="12.75" customHeight="1">
      <c r="A7" s="331" t="s">
        <v>26</v>
      </c>
      <c r="B7" s="331"/>
      <c r="C7" s="331"/>
      <c r="D7" s="331"/>
    </row>
    <row r="8" ht="11.25" customHeight="1"/>
    <row r="9" spans="1:12" ht="11.25" customHeight="1">
      <c r="A9" s="55"/>
      <c r="B9" s="56"/>
      <c r="C9" s="56"/>
      <c r="D9" s="56"/>
      <c r="E9" s="56"/>
      <c r="F9" s="56"/>
      <c r="G9" s="56"/>
      <c r="H9" s="56"/>
      <c r="I9" s="56"/>
      <c r="J9" s="56"/>
      <c r="K9" s="56"/>
      <c r="L9" s="94"/>
    </row>
    <row r="10" spans="1:12" ht="12.75" customHeight="1">
      <c r="A10" s="319" t="s">
        <v>43</v>
      </c>
      <c r="B10" s="319"/>
      <c r="C10" s="319"/>
      <c r="D10" s="52"/>
      <c r="E10" s="52"/>
      <c r="F10" s="52"/>
      <c r="G10" s="52"/>
      <c r="H10" s="52"/>
      <c r="I10" s="52"/>
      <c r="J10" s="52"/>
      <c r="K10" s="52"/>
      <c r="L10" s="95"/>
    </row>
    <row r="11" spans="3:11" ht="79.5" customHeight="1">
      <c r="C11" s="329" t="s">
        <v>90</v>
      </c>
      <c r="D11" s="329"/>
      <c r="E11" s="329"/>
      <c r="F11" s="329"/>
      <c r="G11" s="329"/>
      <c r="H11" s="329"/>
      <c r="I11" s="329"/>
      <c r="J11" s="329"/>
      <c r="K11" s="329"/>
    </row>
    <row r="12" spans="1:11" ht="11.25" customHeight="1">
      <c r="A12" s="55"/>
      <c r="B12" s="56"/>
      <c r="C12" s="56"/>
      <c r="D12" s="56"/>
      <c r="E12" s="56"/>
      <c r="F12" s="56"/>
      <c r="G12" s="56"/>
      <c r="H12" s="56"/>
      <c r="I12" s="56"/>
      <c r="J12" s="56"/>
      <c r="K12" s="56"/>
    </row>
    <row r="13" spans="1:11" ht="11.25" customHeight="1">
      <c r="A13" s="55"/>
      <c r="B13" s="56"/>
      <c r="C13" s="56"/>
      <c r="D13" s="56"/>
      <c r="E13" s="56"/>
      <c r="F13" s="56"/>
      <c r="G13" s="56"/>
      <c r="H13" s="56"/>
      <c r="I13" s="56"/>
      <c r="J13" s="56"/>
      <c r="K13" s="56"/>
    </row>
    <row r="14" spans="1:19" ht="12.75" customHeight="1">
      <c r="A14" s="54" t="s">
        <v>50</v>
      </c>
      <c r="B14" s="54"/>
      <c r="C14" s="53"/>
      <c r="D14" s="53"/>
      <c r="E14" s="53"/>
      <c r="F14" s="53"/>
      <c r="R14" s="50"/>
      <c r="S14" s="50"/>
    </row>
    <row r="15" spans="1:19" ht="12.75" customHeight="1">
      <c r="A15" s="54"/>
      <c r="B15" s="54"/>
      <c r="C15" s="53"/>
      <c r="D15" s="53"/>
      <c r="E15" s="53"/>
      <c r="F15" s="53"/>
      <c r="R15" s="50"/>
      <c r="S15" s="50"/>
    </row>
    <row r="16" spans="1:19" ht="12.75" customHeight="1">
      <c r="A16" s="323" t="s">
        <v>37</v>
      </c>
      <c r="B16" s="323"/>
      <c r="C16" s="323"/>
      <c r="D16" s="30"/>
      <c r="E16" s="30"/>
      <c r="F16" s="30"/>
      <c r="G16" s="30"/>
      <c r="H16" s="30"/>
      <c r="I16" s="30"/>
      <c r="J16" s="30"/>
      <c r="K16" s="30"/>
      <c r="L16" s="134" t="s">
        <v>57</v>
      </c>
      <c r="M16" s="96">
        <f>DAY(F18)</f>
        <v>0</v>
      </c>
      <c r="N16" s="96"/>
      <c r="O16" s="134" t="s">
        <v>59</v>
      </c>
      <c r="P16" s="96">
        <f>DAY(F19)</f>
        <v>0</v>
      </c>
      <c r="R16" s="50"/>
      <c r="S16" s="50"/>
    </row>
    <row r="17" spans="1:19" ht="12.75" customHeight="1">
      <c r="A17" s="57"/>
      <c r="B17" s="57"/>
      <c r="C17" s="57"/>
      <c r="D17" s="30"/>
      <c r="E17" s="30"/>
      <c r="F17" s="30"/>
      <c r="G17" s="30"/>
      <c r="H17" s="30"/>
      <c r="I17" s="30"/>
      <c r="J17" s="30"/>
      <c r="K17" s="30"/>
      <c r="L17" s="134" t="s">
        <v>58</v>
      </c>
      <c r="M17" s="134">
        <f>MONTH(F18)</f>
        <v>1</v>
      </c>
      <c r="N17" s="96"/>
      <c r="O17" s="134" t="s">
        <v>60</v>
      </c>
      <c r="P17" s="134">
        <f>MONTH(F19)</f>
        <v>1</v>
      </c>
      <c r="R17" s="50"/>
      <c r="S17" s="50"/>
    </row>
    <row r="18" spans="3:19" ht="12.75" customHeight="1">
      <c r="C18" t="s">
        <v>31</v>
      </c>
      <c r="F18" s="73">
        <f>'Page 1 - PlanningAgent'!V2</f>
        <v>0</v>
      </c>
      <c r="I18" s="63"/>
      <c r="L18" s="97" t="s">
        <v>65</v>
      </c>
      <c r="M18" s="97">
        <f>YEAR(F18)</f>
        <v>1900</v>
      </c>
      <c r="N18" s="98"/>
      <c r="O18" s="97" t="s">
        <v>66</v>
      </c>
      <c r="P18" s="98">
        <f>YEAR(F19)</f>
        <v>1900</v>
      </c>
      <c r="R18" s="25"/>
      <c r="S18" s="50"/>
    </row>
    <row r="19" spans="3:19" ht="12.75" customHeight="1">
      <c r="C19" t="s">
        <v>32</v>
      </c>
      <c r="F19" s="73">
        <f>'Page 1 - PlanningAgent'!V3</f>
        <v>0</v>
      </c>
      <c r="I19" s="63"/>
      <c r="L19" s="81"/>
      <c r="M19" s="81"/>
      <c r="N19" s="81"/>
      <c r="O19" s="97"/>
      <c r="P19" s="81"/>
      <c r="R19" s="50"/>
      <c r="S19" s="50"/>
    </row>
    <row r="20" spans="4:19" ht="12.75" customHeight="1">
      <c r="D20" s="60"/>
      <c r="E20" s="60"/>
      <c r="F20" s="30"/>
      <c r="G20" s="61"/>
      <c r="H20" s="61"/>
      <c r="I20" s="61"/>
      <c r="J20" s="30"/>
      <c r="K20" s="30"/>
      <c r="L20" s="134" t="s">
        <v>35</v>
      </c>
      <c r="M20" s="134">
        <f>IF(M16=1,30,30-M16+1)</f>
        <v>31</v>
      </c>
      <c r="N20" s="134"/>
      <c r="O20" s="134" t="s">
        <v>36</v>
      </c>
      <c r="P20" s="96">
        <f>IF(P18=M18,(P17-M17-1)*30,(12-M17+P17-1)*30)</f>
        <v>-30</v>
      </c>
      <c r="Q20" s="79"/>
      <c r="R20" s="50"/>
      <c r="S20" s="50"/>
    </row>
    <row r="21" spans="3:19" ht="12.75">
      <c r="C21" s="50" t="s">
        <v>34</v>
      </c>
      <c r="D21" s="62"/>
      <c r="F21" s="74">
        <f>(M20+P20+M21)/30</f>
        <v>0.03333333333333333</v>
      </c>
      <c r="L21" s="134" t="s">
        <v>33</v>
      </c>
      <c r="M21" s="134">
        <f>IF(P17=2,IF(P16&gt;=28,30,P16),IF(P16&gt;=30,30,P16))</f>
        <v>0</v>
      </c>
      <c r="N21" s="96"/>
      <c r="O21" s="134"/>
      <c r="P21" s="98"/>
      <c r="R21" s="50"/>
      <c r="S21" s="50"/>
    </row>
    <row r="22" spans="3:19" ht="12.75">
      <c r="C22" s="50"/>
      <c r="D22" s="62"/>
      <c r="R22" s="50"/>
      <c r="S22" s="50"/>
    </row>
    <row r="23" spans="1:10" ht="12.75">
      <c r="A23" s="323" t="s">
        <v>54</v>
      </c>
      <c r="B23" s="323"/>
      <c r="C23" s="323"/>
      <c r="D23" s="323"/>
      <c r="E23" s="323"/>
      <c r="F23" s="323"/>
      <c r="G23" s="323"/>
      <c r="H23" s="58">
        <f>'Page 1 - PlanningAgent'!I83</f>
        <v>0</v>
      </c>
      <c r="I23" s="325" t="s">
        <v>25</v>
      </c>
      <c r="J23" s="325"/>
    </row>
    <row r="24" spans="1:17" s="36" customFormat="1" ht="12.75">
      <c r="A24" s="35"/>
      <c r="B24" s="35"/>
      <c r="C24" s="35"/>
      <c r="D24" s="35"/>
      <c r="E24" s="35"/>
      <c r="F24" s="35"/>
      <c r="G24" s="64"/>
      <c r="H24" s="64"/>
      <c r="I24" s="64"/>
      <c r="J24" s="65"/>
      <c r="L24" s="81"/>
      <c r="M24" s="81"/>
      <c r="N24" s="81"/>
      <c r="O24" s="97"/>
      <c r="P24" s="81"/>
      <c r="Q24" s="80"/>
    </row>
    <row r="25" spans="1:17" s="36" customFormat="1" ht="12.75">
      <c r="A25" s="324" t="s">
        <v>44</v>
      </c>
      <c r="B25" s="324"/>
      <c r="C25" s="324"/>
      <c r="D25" s="324"/>
      <c r="E25" s="324"/>
      <c r="F25" s="35"/>
      <c r="G25" s="64"/>
      <c r="H25" s="64"/>
      <c r="I25" s="64"/>
      <c r="J25" s="65"/>
      <c r="L25" s="81"/>
      <c r="M25" s="81"/>
      <c r="N25" s="81"/>
      <c r="O25" s="97"/>
      <c r="P25" s="81"/>
      <c r="Q25" s="80"/>
    </row>
    <row r="26" spans="1:17" s="36" customFormat="1" ht="12.75">
      <c r="A26" s="83"/>
      <c r="B26" s="83"/>
      <c r="C26" s="83"/>
      <c r="D26" s="83"/>
      <c r="E26" s="83"/>
      <c r="F26" s="35"/>
      <c r="G26" s="64"/>
      <c r="H26" s="64"/>
      <c r="I26" s="64"/>
      <c r="J26" s="65"/>
      <c r="L26" s="81"/>
      <c r="M26" s="81"/>
      <c r="N26" s="81"/>
      <c r="O26" s="97"/>
      <c r="P26" s="81"/>
      <c r="Q26" s="80"/>
    </row>
    <row r="27" spans="2:9" ht="12.75">
      <c r="B27" s="29">
        <v>1593</v>
      </c>
      <c r="C27" s="321" t="s">
        <v>28</v>
      </c>
      <c r="D27" s="321"/>
      <c r="E27" s="321"/>
      <c r="F27" s="27">
        <v>1820</v>
      </c>
      <c r="G27" s="322" t="s">
        <v>51</v>
      </c>
      <c r="H27" s="322"/>
      <c r="I27" s="57"/>
    </row>
    <row r="28" spans="2:11" ht="12.75">
      <c r="B28" s="31">
        <f>H23</f>
        <v>0</v>
      </c>
      <c r="C28" s="321" t="s">
        <v>28</v>
      </c>
      <c r="D28" s="321"/>
      <c r="E28" s="321"/>
      <c r="F28" s="44">
        <f>B28*F27/B27</f>
        <v>0</v>
      </c>
      <c r="G28" s="322" t="s">
        <v>51</v>
      </c>
      <c r="H28" s="322"/>
      <c r="I28" s="57"/>
      <c r="J28" s="24"/>
      <c r="K28" s="24"/>
    </row>
    <row r="29" spans="2:17" s="36" customFormat="1" ht="12.75">
      <c r="B29" s="32"/>
      <c r="C29" s="33"/>
      <c r="D29" s="34"/>
      <c r="E29" s="35"/>
      <c r="F29" s="35"/>
      <c r="G29" s="35"/>
      <c r="H29" s="35"/>
      <c r="I29" s="35"/>
      <c r="J29" s="35"/>
      <c r="K29" s="35"/>
      <c r="L29" s="81"/>
      <c r="M29" s="81"/>
      <c r="N29" s="81"/>
      <c r="O29" s="97"/>
      <c r="P29" s="81"/>
      <c r="Q29" s="80"/>
    </row>
    <row r="30" spans="2:17" s="49" customFormat="1" ht="12.75">
      <c r="B30" s="46"/>
      <c r="E30" s="47"/>
      <c r="F30" s="76">
        <f>B28</f>
        <v>0</v>
      </c>
      <c r="G30" s="326" t="s">
        <v>93</v>
      </c>
      <c r="H30" s="326"/>
      <c r="I30" s="135"/>
      <c r="J30" s="135"/>
      <c r="K30" s="135"/>
      <c r="L30" s="98"/>
      <c r="M30" s="98"/>
      <c r="N30" s="98"/>
      <c r="O30" s="134"/>
      <c r="P30" s="98"/>
      <c r="Q30" s="89"/>
    </row>
    <row r="31" ht="11.25" customHeight="1"/>
    <row r="32" spans="1:3" ht="12.75" customHeight="1">
      <c r="A32" s="327" t="s">
        <v>45</v>
      </c>
      <c r="B32" s="327"/>
      <c r="C32" s="327"/>
    </row>
    <row r="33" spans="1:3" ht="12.75" customHeight="1">
      <c r="A33" s="84"/>
      <c r="B33" s="84"/>
      <c r="C33" s="84"/>
    </row>
    <row r="34" spans="2:12" ht="12.75">
      <c r="B34" s="74">
        <f>F28</f>
        <v>0</v>
      </c>
      <c r="C34" s="321" t="s">
        <v>46</v>
      </c>
      <c r="D34" s="321"/>
      <c r="E34" s="58">
        <f>F21</f>
        <v>0.03333333333333333</v>
      </c>
      <c r="F34" s="321" t="s">
        <v>47</v>
      </c>
      <c r="G34" s="321"/>
      <c r="H34" s="66">
        <f>B34/E34</f>
        <v>0</v>
      </c>
      <c r="I34" s="325" t="s">
        <v>27</v>
      </c>
      <c r="J34" s="325"/>
      <c r="K34" s="325"/>
      <c r="L34" s="99"/>
    </row>
    <row r="35" spans="2:17" s="36" customFormat="1" ht="12.75">
      <c r="B35" s="32"/>
      <c r="C35" s="33"/>
      <c r="D35" s="34"/>
      <c r="E35" s="35"/>
      <c r="F35" s="35"/>
      <c r="G35" s="35"/>
      <c r="H35" s="35"/>
      <c r="I35" s="35"/>
      <c r="J35" s="35"/>
      <c r="K35" s="35"/>
      <c r="L35" s="81"/>
      <c r="M35" s="81"/>
      <c r="N35" s="81"/>
      <c r="O35" s="97"/>
      <c r="P35" s="81"/>
      <c r="Q35" s="80"/>
    </row>
    <row r="36" spans="2:17" s="49" customFormat="1" ht="13.5">
      <c r="B36" s="46"/>
      <c r="H36" s="76">
        <f>B34</f>
        <v>0</v>
      </c>
      <c r="I36" s="77" t="s">
        <v>52</v>
      </c>
      <c r="J36" s="75">
        <f>+E34</f>
        <v>0.03333333333333333</v>
      </c>
      <c r="L36" s="98"/>
      <c r="M36" s="98"/>
      <c r="N36" s="98"/>
      <c r="O36" s="134"/>
      <c r="P36" s="98"/>
      <c r="Q36" s="89"/>
    </row>
    <row r="37" ht="12.75" customHeight="1"/>
    <row r="38" spans="1:4" ht="12.75" customHeight="1">
      <c r="A38" s="323" t="s">
        <v>63</v>
      </c>
      <c r="B38" s="323"/>
      <c r="C38" s="323"/>
      <c r="D38" s="323"/>
    </row>
    <row r="39" ht="12.75" customHeight="1">
      <c r="A39" s="50"/>
    </row>
    <row r="40" spans="2:14" ht="12.75">
      <c r="B40" s="69">
        <v>151.67</v>
      </c>
      <c r="C40" s="321" t="s">
        <v>29</v>
      </c>
      <c r="D40" s="321"/>
      <c r="E40" s="321"/>
      <c r="F40" s="321"/>
      <c r="G40" s="28">
        <v>35</v>
      </c>
      <c r="H40" s="24" t="s">
        <v>24</v>
      </c>
      <c r="I40" s="24"/>
      <c r="J40" s="24"/>
      <c r="K40" s="24"/>
      <c r="L40" s="104" t="s">
        <v>61</v>
      </c>
      <c r="M40" s="103"/>
      <c r="N40" s="100">
        <f>ROUNDDOWN(G41,0)</f>
        <v>0</v>
      </c>
    </row>
    <row r="41" spans="2:14" ht="12.75">
      <c r="B41" s="74">
        <f>H34</f>
        <v>0</v>
      </c>
      <c r="C41" s="321" t="s">
        <v>29</v>
      </c>
      <c r="D41" s="321"/>
      <c r="E41" s="321"/>
      <c r="F41" s="321"/>
      <c r="G41" s="66">
        <f>B41*G40/B40</f>
        <v>0</v>
      </c>
      <c r="H41" s="70" t="s">
        <v>24</v>
      </c>
      <c r="I41" s="70"/>
      <c r="J41" s="24"/>
      <c r="K41" s="24"/>
      <c r="L41" s="330" t="s">
        <v>62</v>
      </c>
      <c r="M41" s="330"/>
      <c r="N41" s="134">
        <f>ROUNDUP((G41-N40)*60,0)</f>
        <v>0</v>
      </c>
    </row>
    <row r="42" spans="2:17" s="36" customFormat="1" ht="12.75">
      <c r="B42" s="32"/>
      <c r="C42" s="33"/>
      <c r="D42" s="34"/>
      <c r="E42" s="35"/>
      <c r="F42" s="35"/>
      <c r="G42" s="35"/>
      <c r="H42" s="35"/>
      <c r="I42" s="35"/>
      <c r="J42" s="35"/>
      <c r="K42" s="35"/>
      <c r="L42" s="81"/>
      <c r="M42" s="81"/>
      <c r="N42" s="81"/>
      <c r="O42" s="97"/>
      <c r="P42" s="81"/>
      <c r="Q42" s="80"/>
    </row>
    <row r="43" spans="2:17" s="49" customFormat="1" ht="12.75">
      <c r="B43" s="46"/>
      <c r="F43" s="47"/>
      <c r="G43" s="76">
        <f>B41</f>
        <v>0</v>
      </c>
      <c r="H43" s="326" t="s">
        <v>55</v>
      </c>
      <c r="I43" s="326"/>
      <c r="J43" s="135"/>
      <c r="K43" s="135"/>
      <c r="L43" s="98"/>
      <c r="M43" s="98"/>
      <c r="N43" s="98"/>
      <c r="O43" s="134"/>
      <c r="P43" s="98"/>
      <c r="Q43" s="89"/>
    </row>
    <row r="44" ht="13.5" customHeight="1"/>
    <row r="45" spans="1:11" ht="13.5" customHeight="1">
      <c r="A45" s="319" t="s">
        <v>87</v>
      </c>
      <c r="B45" s="319"/>
      <c r="E45" s="51"/>
      <c r="F45" s="322"/>
      <c r="G45" s="322"/>
      <c r="H45" s="85"/>
      <c r="I45" s="86"/>
      <c r="J45" s="86"/>
      <c r="K45" s="78"/>
    </row>
    <row r="46" spans="1:11" ht="13.5" customHeight="1">
      <c r="A46" s="82"/>
      <c r="B46" s="82"/>
      <c r="C46" s="25"/>
      <c r="D46" s="25"/>
      <c r="E46" s="51"/>
      <c r="F46" s="57"/>
      <c r="G46" s="57"/>
      <c r="H46" s="85"/>
      <c r="I46" s="86"/>
      <c r="J46" s="86"/>
      <c r="K46" s="87"/>
    </row>
    <row r="47" spans="1:12" ht="13.5" customHeight="1">
      <c r="A47" s="322" t="s">
        <v>64</v>
      </c>
      <c r="B47" s="322"/>
      <c r="C47" s="322"/>
      <c r="D47" s="322"/>
      <c r="G47" s="57"/>
      <c r="H47" s="85"/>
      <c r="I47" s="86"/>
      <c r="J47" s="86"/>
      <c r="K47" s="87"/>
      <c r="L47" s="101"/>
    </row>
    <row r="48" spans="1:12" ht="13.5" customHeight="1" thickBot="1">
      <c r="A48" s="57"/>
      <c r="B48" s="57"/>
      <c r="C48" s="57"/>
      <c r="D48" s="57"/>
      <c r="G48" s="57"/>
      <c r="H48" s="85"/>
      <c r="I48" s="86"/>
      <c r="J48" s="86"/>
      <c r="K48" s="87"/>
      <c r="L48" s="101"/>
    </row>
    <row r="49" spans="1:17" s="137" customFormat="1" ht="18" customHeight="1" thickBot="1">
      <c r="A49" s="138"/>
      <c r="B49" s="157">
        <f>G41</f>
        <v>0</v>
      </c>
      <c r="C49" s="141" t="s">
        <v>56</v>
      </c>
      <c r="D49" s="141"/>
      <c r="E49" s="158">
        <f>IF(N41=60,N40+1,N40)</f>
        <v>0</v>
      </c>
      <c r="F49" s="159" t="s">
        <v>25</v>
      </c>
      <c r="G49" s="159">
        <f>IF(N41=60,0,N41)</f>
        <v>0</v>
      </c>
      <c r="H49" s="160" t="s">
        <v>22</v>
      </c>
      <c r="I49" s="161"/>
      <c r="J49" s="162"/>
      <c r="K49" s="163"/>
      <c r="L49" s="164"/>
      <c r="M49" s="102"/>
      <c r="N49" s="102"/>
      <c r="O49" s="156"/>
      <c r="P49" s="102"/>
      <c r="Q49" s="165"/>
    </row>
    <row r="50" spans="1:3" ht="12.75" customHeight="1">
      <c r="A50" s="26"/>
      <c r="B50" s="26"/>
      <c r="C50" s="26"/>
    </row>
    <row r="51" spans="10:12" ht="12.75">
      <c r="J51" s="137"/>
      <c r="K51" s="137"/>
      <c r="L51" s="102"/>
    </row>
    <row r="56" ht="12.75">
      <c r="K56" s="26" t="s">
        <v>88</v>
      </c>
    </row>
  </sheetData>
  <sheetProtection/>
  <mergeCells count="28">
    <mergeCell ref="A47:D47"/>
    <mergeCell ref="A38:D38"/>
    <mergeCell ref="C40:F40"/>
    <mergeCell ref="C41:F41"/>
    <mergeCell ref="L41:M41"/>
    <mergeCell ref="H43:I43"/>
    <mergeCell ref="A45:B45"/>
    <mergeCell ref="F45:G45"/>
    <mergeCell ref="C28:E28"/>
    <mergeCell ref="G28:H28"/>
    <mergeCell ref="A32:C32"/>
    <mergeCell ref="C34:D34"/>
    <mergeCell ref="F34:G34"/>
    <mergeCell ref="I34:K34"/>
    <mergeCell ref="G30:H30"/>
    <mergeCell ref="C11:K11"/>
    <mergeCell ref="A16:C16"/>
    <mergeCell ref="A23:G23"/>
    <mergeCell ref="I23:J23"/>
    <mergeCell ref="A25:E25"/>
    <mergeCell ref="C27:E27"/>
    <mergeCell ref="G27:H27"/>
    <mergeCell ref="A1:K1"/>
    <mergeCell ref="A2:K2"/>
    <mergeCell ref="A5:K5"/>
    <mergeCell ref="A6:G6"/>
    <mergeCell ref="A7:D7"/>
    <mergeCell ref="A10:C10"/>
  </mergeCells>
  <hyperlinks>
    <hyperlink ref="A7:D7" location="'Document 1 - PlanningAgent'!A1" display="Pour accéder au calendrier scolaire, cliquez ici."/>
    <hyperlink ref="A6:G6" location="'Page 1 - Jrs fractionnement'!A1" display="Pour accéder au calcul du nombre de jours de fractionnement, cliquez ici."/>
  </hyperlinks>
  <printOptions horizontalCentered="1"/>
  <pageMargins left="0.1968503937007874" right="0.1968503937007874" top="0.3937007874015748"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Juridique_Frederique</dc:creator>
  <cp:keywords/>
  <dc:description/>
  <cp:lastModifiedBy>Céline POUSSET</cp:lastModifiedBy>
  <cp:lastPrinted>2017-05-19T12:04:33Z</cp:lastPrinted>
  <dcterms:created xsi:type="dcterms:W3CDTF">2010-01-27T10:33:31Z</dcterms:created>
  <dcterms:modified xsi:type="dcterms:W3CDTF">2021-07-27T14:32:47Z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