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15" tabRatio="739" activeTab="8"/>
  </bookViews>
  <sheets>
    <sheet name="FILIERE ADMINISTRATIVE" sheetId="1" r:id="rId1"/>
    <sheet name="BASEAD" sheetId="2" state="hidden" r:id="rId2"/>
    <sheet name="FILIERE ANIMATION" sheetId="3" r:id="rId3"/>
    <sheet name="BASEANI" sheetId="4" state="hidden" r:id="rId4"/>
    <sheet name="FILIERE CULTURELLE" sheetId="5" r:id="rId5"/>
    <sheet name="BASECUL" sheetId="6" state="hidden" r:id="rId6"/>
    <sheet name="FILIERE MEDICO SOCIALE" sheetId="7" r:id="rId7"/>
    <sheet name="BASE MS" sheetId="8" state="hidden" r:id="rId8"/>
    <sheet name="FILIERE SPORTIVE" sheetId="9" r:id="rId9"/>
    <sheet name="BASESPORT" sheetId="10" state="hidden" r:id="rId10"/>
    <sheet name="FILIERE TECHNIQUE" sheetId="11" r:id="rId11"/>
    <sheet name="BASET" sheetId="12" state="hidden" r:id="rId12"/>
  </sheets>
  <definedNames>
    <definedName name="_xlfn.ANCHORARRAY" hidden="1">#NAME?</definedName>
    <definedName name="Adjoint_technique">'BASET'!$D$11:$D$12</definedName>
    <definedName name="Adjoints_administratifs_territoriaux">'BASEAD'!$E$9:$E$10</definedName>
    <definedName name="Adjoints_animation_2" localSheetId="5">'BASECUL'!$B$41:$B$43</definedName>
    <definedName name="Adjoints_d_animation" localSheetId="5">'BASECUL'!$B$20:$B$21</definedName>
    <definedName name="Adjoints_techniques">'BASET'!$D$11:$D$12</definedName>
    <definedName name="Adjoints_techniques_6">'BASET'!$A$17:$A$18</definedName>
    <definedName name="Adjoints_techniques_territoriaux">'BASET'!$D$11:$D$12</definedName>
    <definedName name="Adjoints_territoriaux_d_animation">'BASEANI'!$B$9:$B$10</definedName>
    <definedName name="Adjoints_territoriaux_du_patrimoine">'BASECUL'!$A$12:$A$13</definedName>
    <definedName name="administrateurs">'BASEAD'!$A$9:$A$11</definedName>
    <definedName name="Agents_de_maitrise">'BASET'!$E$11:$E$12</definedName>
    <definedName name="Agents_sociaux">'BASE MS'!$A$31:$A$32</definedName>
    <definedName name="Agents_sociaux_territoriaux">'BASE MS'!$A$31:$A$32</definedName>
    <definedName name="Agents_spécialisés_des_écoles_maternelles">'BASE MS'!$B$31:$B$32</definedName>
    <definedName name="Agents_territoriaux_spécialisés_des_écoles_maternelles">'BASE MS'!$B$31:$B$32</definedName>
    <definedName name="Aides_soignants">'BASE MS'!$A$72:$A$73</definedName>
    <definedName name="Animateurs_territoriaux">'BASEANI'!$A$9:$A$11</definedName>
    <definedName name="Assistants_socio_educatifs">'BASE MS'!$G$22:$G$23</definedName>
    <definedName name="Assistants_territoriaux__de_conservation_du_patrimoine_et_des_bibliotheques">'BASECUL'!$B$12:$B$14</definedName>
    <definedName name="Assistants_territoriaux_de_conservation_du_patrimoine_et_des_bibliothèques">'BASECUL'!$B$12:$B$14</definedName>
    <definedName name="Assistants_territoriaux_socio_éducatifs">'BASE MS'!$G$22:$G$23</definedName>
    <definedName name="Attachés_de_conservation_du_patrimoine">'BASECUL'!$C$12:$C$15</definedName>
    <definedName name="Attachés_territoriaux">'BASEAD'!$B$9:$B$12</definedName>
    <definedName name="Attachés_territoriaux_de_conservation_du_patrimoine">'BASECUL'!$C$12:$C$15</definedName>
    <definedName name="Auxiliaires_de_puériculture">'BASE MS'!$A$70:$A$71</definedName>
    <definedName name="Auxiliaires_de_soins_territoriaux">'BASE MS'!$D$31:$D$32</definedName>
    <definedName name="BASE3">'BASE MS'!$A$82:$B$85</definedName>
    <definedName name="BASE4">'BASET'!$A$39:$B$40</definedName>
    <definedName name="Bibliothécaires_territoriaux">'BASECUL'!$D$12:$D$15</definedName>
    <definedName name="CADRE_D_EMPLOI" localSheetId="11">'BASET'!$A$2:$A$3</definedName>
    <definedName name="CADRE_D_EMPLOI_11">'BASECUL'!$A$2</definedName>
    <definedName name="CADRE_D_EMPLOI_4">'BASE MS'!$D$3:$D$14</definedName>
    <definedName name="CADRE_D_EMPLOI_ADM">'BASEAD'!$A$2:$A$6</definedName>
    <definedName name="CADRE_D_EMPLOI_ANIM">'BASEANI'!$A$2:$A$3</definedName>
    <definedName name="CADRE_D_EMPLOI_ANIMATION">'BASEANI'!$A$2:$A$3</definedName>
    <definedName name="CADRE_D_EMPLOI_CULTURELLE">'BASECUL'!$A$2:$A$8</definedName>
    <definedName name="CADRE_D_EMPLOI_MS">'BASE MS'!$A$2:$A$19</definedName>
    <definedName name="CADRE_D_EMPLOI_SPORTIVE">'BASESPORT'!$A$2:$A$4</definedName>
    <definedName name="CADRE_D_EMPLOI_TECH">'BASET'!$A$2:$A$6</definedName>
    <definedName name="CADRE1" localSheetId="2">'FILIERE ANIMATION'!$B$12</definedName>
    <definedName name="CADRE1" localSheetId="4">'FILIERE CULTURELLE'!$B$12</definedName>
    <definedName name="CADRE1" localSheetId="6">'FILIERE MEDICO SOCIALE'!$B$12</definedName>
    <definedName name="CADRE1" localSheetId="8">'FILIERE SPORTIVE'!$B$12</definedName>
    <definedName name="CADRE1" localSheetId="10">'FILIERE TECHNIQUE'!$B$12</definedName>
    <definedName name="CADRE1">'FILIERE ADMINISTRATIVE'!$B$12</definedName>
    <definedName name="CADRE10" localSheetId="2">'FILIERE ANIMATION'!$B$21</definedName>
    <definedName name="CADRE10" localSheetId="4">'FILIERE CULTURELLE'!$B$21</definedName>
    <definedName name="CADRE10" localSheetId="6">'FILIERE MEDICO SOCIALE'!$B$21</definedName>
    <definedName name="CADRE10" localSheetId="8">'FILIERE SPORTIVE'!$B$21</definedName>
    <definedName name="CADRE10" localSheetId="10">'FILIERE TECHNIQUE'!$B$21</definedName>
    <definedName name="CADRE10">'FILIERE ADMINISTRATIVE'!$B$21</definedName>
    <definedName name="CADRE11" localSheetId="2">'FILIERE ANIMATION'!#REF!</definedName>
    <definedName name="CADRE11" localSheetId="4">'FILIERE CULTURELLE'!#REF!</definedName>
    <definedName name="CADRE11" localSheetId="6">'FILIERE MEDICO SOCIALE'!#REF!</definedName>
    <definedName name="CADRE11" localSheetId="8">'FILIERE SPORTIVE'!#REF!</definedName>
    <definedName name="CADRE11" localSheetId="10">'FILIERE TECHNIQUE'!#REF!</definedName>
    <definedName name="CADRE11">'FILIERE ADMINISTRATIVE'!#REF!</definedName>
    <definedName name="CADRE12" localSheetId="2">'FILIERE ANIMATION'!#REF!</definedName>
    <definedName name="CADRE12" localSheetId="4">'FILIERE CULTURELLE'!#REF!</definedName>
    <definedName name="CADRE12" localSheetId="6">'FILIERE MEDICO SOCIALE'!#REF!</definedName>
    <definedName name="CADRE12" localSheetId="8">'FILIERE SPORTIVE'!#REF!</definedName>
    <definedName name="CADRE12" localSheetId="10">'FILIERE TECHNIQUE'!#REF!</definedName>
    <definedName name="CADRE12">'FILIERE ADMINISTRATIVE'!#REF!</definedName>
    <definedName name="CADRE13" localSheetId="2">'FILIERE ANIMATION'!#REF!</definedName>
    <definedName name="CADRE13" localSheetId="4">'FILIERE CULTURELLE'!#REF!</definedName>
    <definedName name="CADRE13" localSheetId="6">'FILIERE MEDICO SOCIALE'!#REF!</definedName>
    <definedName name="CADRE13" localSheetId="8">'FILIERE SPORTIVE'!#REF!</definedName>
    <definedName name="CADRE13" localSheetId="10">'FILIERE TECHNIQUE'!#REF!</definedName>
    <definedName name="CADRE13">'FILIERE ADMINISTRATIVE'!#REF!</definedName>
    <definedName name="CADRE14" localSheetId="2">'FILIERE ANIMATION'!#REF!</definedName>
    <definedName name="CADRE14" localSheetId="4">'FILIERE CULTURELLE'!#REF!</definedName>
    <definedName name="CADRE14" localSheetId="6">'FILIERE MEDICO SOCIALE'!#REF!</definedName>
    <definedName name="CADRE14" localSheetId="8">'FILIERE SPORTIVE'!#REF!</definedName>
    <definedName name="CADRE14" localSheetId="10">'FILIERE TECHNIQUE'!#REF!</definedName>
    <definedName name="CADRE14">'FILIERE ADMINISTRATIVE'!#REF!</definedName>
    <definedName name="CADRE15" localSheetId="2">'FILIERE ANIMATION'!#REF!</definedName>
    <definedName name="CADRE15" localSheetId="4">'FILIERE CULTURELLE'!#REF!</definedName>
    <definedName name="CADRE15" localSheetId="6">'FILIERE MEDICO SOCIALE'!#REF!</definedName>
    <definedName name="CADRE15" localSheetId="8">'FILIERE SPORTIVE'!#REF!</definedName>
    <definedName name="CADRE15" localSheetId="10">'FILIERE TECHNIQUE'!#REF!</definedName>
    <definedName name="CADRE15">'FILIERE ADMINISTRATIVE'!#REF!</definedName>
    <definedName name="CADRE2" localSheetId="2">'FILIERE ANIMATION'!$B$13</definedName>
    <definedName name="CADRE2" localSheetId="4">'FILIERE CULTURELLE'!$B$13</definedName>
    <definedName name="CADRE2" localSheetId="6">'FILIERE MEDICO SOCIALE'!$B$13</definedName>
    <definedName name="CADRE2" localSheetId="8">'FILIERE SPORTIVE'!$B$13</definedName>
    <definedName name="CADRE2" localSheetId="10">'FILIERE TECHNIQUE'!$B$13</definedName>
    <definedName name="CADRE2">'FILIERE ADMINISTRATIVE'!$B$13</definedName>
    <definedName name="CADRE3" localSheetId="2">'FILIERE ANIMATION'!$B$14</definedName>
    <definedName name="CADRE3" localSheetId="4">'FILIERE CULTURELLE'!$B$14</definedName>
    <definedName name="CADRE3" localSheetId="6">'FILIERE MEDICO SOCIALE'!$B$14</definedName>
    <definedName name="CADRE3" localSheetId="8">'FILIERE SPORTIVE'!$B$14</definedName>
    <definedName name="CADRE3" localSheetId="10">'FILIERE TECHNIQUE'!$B$14</definedName>
    <definedName name="CADRE3">'FILIERE ADMINISTRATIVE'!$B$14</definedName>
    <definedName name="CADRE4" localSheetId="2">'FILIERE ANIMATION'!$B$15</definedName>
    <definedName name="CADRE4" localSheetId="4">'FILIERE CULTURELLE'!$B$15</definedName>
    <definedName name="CADRE4" localSheetId="6">'FILIERE MEDICO SOCIALE'!$B$15</definedName>
    <definedName name="CADRE4" localSheetId="8">'FILIERE SPORTIVE'!$B$15</definedName>
    <definedName name="CADRE4" localSheetId="10">'FILIERE TECHNIQUE'!$B$15</definedName>
    <definedName name="CADRE4">'FILIERE ADMINISTRATIVE'!$B$15</definedName>
    <definedName name="CADRE5" localSheetId="2">'FILIERE ANIMATION'!$B$16</definedName>
    <definedName name="CADRE5" localSheetId="4">'FILIERE CULTURELLE'!$B$16</definedName>
    <definedName name="CADRE5" localSheetId="6">'FILIERE MEDICO SOCIALE'!$B$16</definedName>
    <definedName name="CADRE5" localSheetId="8">'FILIERE SPORTIVE'!$B$16</definedName>
    <definedName name="CADRE5" localSheetId="10">'FILIERE TECHNIQUE'!$B$16</definedName>
    <definedName name="CADRE5">'FILIERE ADMINISTRATIVE'!$B$16</definedName>
    <definedName name="CADRE6" localSheetId="2">'FILIERE ANIMATION'!$B$17</definedName>
    <definedName name="CADRE6" localSheetId="4">'FILIERE CULTURELLE'!$B$17</definedName>
    <definedName name="CADRE6" localSheetId="6">'FILIERE MEDICO SOCIALE'!$B$17</definedName>
    <definedName name="CADRE6" localSheetId="8">'FILIERE SPORTIVE'!$B$17</definedName>
    <definedName name="CADRE6" localSheetId="10">'FILIERE TECHNIQUE'!$B$17</definedName>
    <definedName name="CADRE6">'FILIERE ADMINISTRATIVE'!$B$17</definedName>
    <definedName name="CADRE7" localSheetId="2">'FILIERE ANIMATION'!$B$18</definedName>
    <definedName name="CADRE7" localSheetId="4">'FILIERE CULTURELLE'!$B$18</definedName>
    <definedName name="CADRE7" localSheetId="6">'FILIERE MEDICO SOCIALE'!$B$18</definedName>
    <definedName name="CADRE7" localSheetId="8">'FILIERE SPORTIVE'!$B$18</definedName>
    <definedName name="CADRE7" localSheetId="10">'FILIERE TECHNIQUE'!$B$18</definedName>
    <definedName name="CADRE7">'FILIERE ADMINISTRATIVE'!$B$18</definedName>
    <definedName name="CADRE8" localSheetId="2">'FILIERE ANIMATION'!$B$19</definedName>
    <definedName name="CADRE8" localSheetId="4">'FILIERE CULTURELLE'!$B$19</definedName>
    <definedName name="CADRE8" localSheetId="6">'FILIERE MEDICO SOCIALE'!$B$19</definedName>
    <definedName name="CADRE8" localSheetId="8">'FILIERE SPORTIVE'!$B$19</definedName>
    <definedName name="CADRE8" localSheetId="10">'FILIERE TECHNIQUE'!$B$19</definedName>
    <definedName name="CADRE8">'FILIERE ADMINISTRATIVE'!$B$19</definedName>
    <definedName name="CADRE9" localSheetId="2">'FILIERE ANIMATION'!$B$20</definedName>
    <definedName name="CADRE9" localSheetId="4">'FILIERE CULTURELLE'!$B$20</definedName>
    <definedName name="CADRE9" localSheetId="6">'FILIERE MEDICO SOCIALE'!$B$20</definedName>
    <definedName name="CADRE9" localSheetId="8">'FILIERE SPORTIVE'!$B$20</definedName>
    <definedName name="CADRE9" localSheetId="10">'FILIERE TECHNIQUE'!$B$20</definedName>
    <definedName name="CADRE9">'FILIERE ADMINISTRATIVE'!$B$20</definedName>
    <definedName name="Cadres_territoriaux_de_santé_infirmiers_et_techniciens_paramédicaux">'BASE MS'!$H$22:$H$23</definedName>
    <definedName name="Conseillers_territoriaux_des_APS">'BASESPORT'!$A$7:$A$8</definedName>
    <definedName name="Conseillers_territoriaux_socio_éducatifs">'BASE MS'!$I$22:$I$23</definedName>
    <definedName name="Conservateurs_territoriaux_de_bibliothèques">'BASECUL'!$E$12:$E$15</definedName>
    <definedName name="Conservateurs_territoriaux_du_patrimoine">'BASECUL'!$F$12:$F$15</definedName>
    <definedName name="Directeurs_d_établissements_territoriaux_d_enseignement_artistique">'BASECUL'!$G$12:$G$15</definedName>
    <definedName name="Educateurs_territoriaux_de_jeunes_enfants">'BASE MS'!$K$22:$K$24</definedName>
    <definedName name="Educateurs_territoriaux_des_APS">'BASESPORT'!$B$7:$B$9</definedName>
    <definedName name="groupe_1_at">'BASET'!$D$12</definedName>
    <definedName name="Infirmiers_territoriaux">'BASE MS'!$A$27:$A$28</definedName>
    <definedName name="Infirmiers_territoriaux_en_soins_généraux">'BASE MS'!$A$22:$A$23</definedName>
    <definedName name="Ingénieurs">'BASET'!$A$11:$A$14</definedName>
    <definedName name="Ingénieurs_en_chef_territoriaux">'BASET'!$A$11:$A$14</definedName>
    <definedName name="Ingénieurs_territoriaux">'BASET'!$B$11:$B$13</definedName>
    <definedName name="Médecins_territoriaux">'BASE MS'!$C$22:$C$24</definedName>
    <definedName name="Moniteurs_éducateurs_et_intervenants_familiaux_territoriaux">'BASE MS'!$B$27:$B$28</definedName>
    <definedName name="montant12">'BASECUL'!$A$48:$C$49</definedName>
    <definedName name="montant8" localSheetId="5">'BASECUL'!$A$24:$C$24</definedName>
    <definedName name="MONTANTS_ADM">'BASEAD'!$A$15:$C$30</definedName>
    <definedName name="MONTANTS_ANIMATION">'BASEANI'!$A$16:$C$20</definedName>
    <definedName name="MONTANTS_CULTURELLE">'BASECUL'!$A$31:$C$49</definedName>
    <definedName name="MONTANTS_MS">'BASE MS'!$A$36:$C$73</definedName>
    <definedName name="MONTANTS_SPORT">'BASESPORT'!$A$12:$C$18</definedName>
    <definedName name="MONTANTS_TECH">'BASET'!$A$17:$C$30</definedName>
    <definedName name="Opérateurs_territoriaux_des_APS">'BASESPORT'!$C$7:$C$8</definedName>
    <definedName name="Professeurs_territoriaux_d_enseignement_artistique">'BASECUL'!$B$18:$B$21</definedName>
    <definedName name="Psychologues_territoriaux">'BASE MS'!$D$22:$D$23</definedName>
    <definedName name="Puéricultrices_cadres_de_santé">'BASE MS'!$B$22:$B$23</definedName>
    <definedName name="Puéricultrices_territoriales">'BASE MS'!$E$22:$E$23</definedName>
    <definedName name="Rédacteurs_territoriaux">'BASEAD'!$D$9:$D$11</definedName>
    <definedName name="Sages_femmes_territoriaux">'BASE MS'!$F$22:$F$23</definedName>
    <definedName name="Secrétaires_de_Mairie">'BASEAD'!$C$9:$C$12</definedName>
    <definedName name="Techniciens">'BASET'!$C$11:$C$13</definedName>
    <definedName name="Techniciens_2">'BASET'!$A$21:$A$23</definedName>
    <definedName name="Techniciens_paramédicaux_territoriaux">'BASE MS'!$C$27:$C$28</definedName>
    <definedName name="Techniciens_territoriaux">'BASET'!$C$11:$C$13</definedName>
    <definedName name="_xlnm.Print_Area" localSheetId="7">'BASE MS'!$A$1:$D$71</definedName>
    <definedName name="_xlnm.Print_Area" localSheetId="5">'BASECUL'!$A$23:$D$49</definedName>
    <definedName name="_xlnm.Print_Area" localSheetId="9">'BASESPORT'!$A$1:$D$18</definedName>
    <definedName name="_xlnm.Print_Area" localSheetId="11">'BASET'!$A$1:$E$30</definedName>
    <definedName name="_xlnm.Print_Area" localSheetId="0">'FILIERE ADMINISTRATIVE'!$A$1:$J$26</definedName>
    <definedName name="_xlnm.Print_Area" localSheetId="2">'FILIERE ANIMATION'!$A$1:$J$26</definedName>
    <definedName name="_xlnm.Print_Area" localSheetId="4">'FILIERE CULTURELLE'!$A$1:$J$26</definedName>
    <definedName name="_xlnm.Print_Area" localSheetId="6">'FILIERE MEDICO SOCIALE'!$A$1:$J$26</definedName>
    <definedName name="_xlnm.Print_Area" localSheetId="8">'FILIERE SPORTIVE'!$A$1:$J$26</definedName>
    <definedName name="_xlnm.Print_Area" localSheetId="10">'FILIERE TECHNIQUE'!$B$1:$J$26</definedName>
  </definedNames>
  <calcPr fullCalcOnLoad="1"/>
</workbook>
</file>

<file path=xl/sharedStrings.xml><?xml version="1.0" encoding="utf-8"?>
<sst xmlns="http://schemas.openxmlformats.org/spreadsheetml/2006/main" count="543" uniqueCount="208">
  <si>
    <t>ADMINISTRATIVE</t>
  </si>
  <si>
    <t>MEDICO SOCIALE</t>
  </si>
  <si>
    <t>TECHNIQUE</t>
  </si>
  <si>
    <t>CADRE D'EMPLOIS</t>
  </si>
  <si>
    <t>FILIERE :</t>
  </si>
  <si>
    <t>A définir par la collectivité</t>
  </si>
  <si>
    <t>Administrateurs</t>
  </si>
  <si>
    <t>groupe_1_adm</t>
  </si>
  <si>
    <t>groupe_2_adm</t>
  </si>
  <si>
    <t>groupe_3_adm</t>
  </si>
  <si>
    <t>groupe_1_att</t>
  </si>
  <si>
    <t>groupe_2_att</t>
  </si>
  <si>
    <t>groupe_3_att</t>
  </si>
  <si>
    <t>groupe_4_att</t>
  </si>
  <si>
    <t>Sélectionner parmi la liste déroulante</t>
  </si>
  <si>
    <t>Conseillers_socio_educatifs</t>
  </si>
  <si>
    <t>Assistants_socio_educatifs</t>
  </si>
  <si>
    <t>Conseillers_socio_educatifs_4</t>
  </si>
  <si>
    <t>Assistants_socio_educatifs_4</t>
  </si>
  <si>
    <t>CADRE_D_EMPLOI_5</t>
  </si>
  <si>
    <t>groupe_1_sm</t>
  </si>
  <si>
    <t>groupe_2_sm</t>
  </si>
  <si>
    <t>groupe_3_sm</t>
  </si>
  <si>
    <t>groupe_4_sm</t>
  </si>
  <si>
    <t>Secrétaires_de_Mairie</t>
  </si>
  <si>
    <t>ANIMATION</t>
  </si>
  <si>
    <t>groupe_1_an</t>
  </si>
  <si>
    <t>groupe_2_an</t>
  </si>
  <si>
    <t>groupe_3_an</t>
  </si>
  <si>
    <t>Agents_spécialisés_des_écoles_maternelles</t>
  </si>
  <si>
    <t>Agents_spécialisés_des_écoles_maternelles_4</t>
  </si>
  <si>
    <t>Agents_sociaux</t>
  </si>
  <si>
    <t>Agents_sociaux_4</t>
  </si>
  <si>
    <t>Techniciens</t>
  </si>
  <si>
    <t>SPORTIVE</t>
  </si>
  <si>
    <t xml:space="preserve"> </t>
  </si>
  <si>
    <t>IFSE</t>
  </si>
  <si>
    <t>CIA</t>
  </si>
  <si>
    <t>Adjoint technique</t>
  </si>
  <si>
    <t>groupe_1_t</t>
  </si>
  <si>
    <t>groupe_2_t</t>
  </si>
  <si>
    <t>groupe_3_t</t>
  </si>
  <si>
    <t>groupe_1_at</t>
  </si>
  <si>
    <t>groupe_2_at</t>
  </si>
  <si>
    <t>Techniciens_6</t>
  </si>
  <si>
    <t>Adjoints techniques_6</t>
  </si>
  <si>
    <t>Agents_de_maitrise</t>
  </si>
  <si>
    <t>groupe_1_am</t>
  </si>
  <si>
    <t>groupe_2_am</t>
  </si>
  <si>
    <t>CULTURELLE</t>
  </si>
  <si>
    <t>Directeurs_d_établissements_territoriaux_d_enseignement_artistique</t>
  </si>
  <si>
    <t>Adjoints_territoriaux_du_patrimoine</t>
  </si>
  <si>
    <t>Assistants_territoriaux_d_enseignement_artistique</t>
  </si>
  <si>
    <t>Bibliothécaires_territoriaux</t>
  </si>
  <si>
    <t>Conservateurs_territoriaux_de_bibliothèques</t>
  </si>
  <si>
    <t>groupe_1_dir</t>
  </si>
  <si>
    <t>groupe_2_dir</t>
  </si>
  <si>
    <t>groupe_3_dir</t>
  </si>
  <si>
    <t>groupe_4_dir</t>
  </si>
  <si>
    <t>groupe_1_prof</t>
  </si>
  <si>
    <t>groupe_2_prof</t>
  </si>
  <si>
    <t>groupe_3_prof</t>
  </si>
  <si>
    <t>groupe_4_prof</t>
  </si>
  <si>
    <t>groupe_1_bi</t>
  </si>
  <si>
    <t>groupe_2_bi</t>
  </si>
  <si>
    <t>groupe_1_ass_ens</t>
  </si>
  <si>
    <t>groupe_2_ass_ens</t>
  </si>
  <si>
    <t>groupe_3_ass_ens</t>
  </si>
  <si>
    <t>groupe_1_ap</t>
  </si>
  <si>
    <t>groupe_2_ap</t>
  </si>
  <si>
    <t>Professeurs_territoriaux_d_enseignement_artistique</t>
  </si>
  <si>
    <t>Assistants_territoriaux_de_conservation_du_patrimoine_et_des_bibliothèques</t>
  </si>
  <si>
    <t>groupe_1_ass_conserv</t>
  </si>
  <si>
    <t>groupe_2_ass_conserv</t>
  </si>
  <si>
    <t>arrêté non publié à ce jour</t>
  </si>
  <si>
    <t>(réexamen 31/12/2019)</t>
  </si>
  <si>
    <t>CADRE_D_EMPLOI_CULTUREL</t>
  </si>
  <si>
    <t>Attachés_territoriaux_de_conservation_du_patrimoine</t>
  </si>
  <si>
    <t>Conservateurs_territoriaux_du_patrimoine</t>
  </si>
  <si>
    <t>groupe_1_conserv_bibliothèques</t>
  </si>
  <si>
    <t>groupe_2_conserv_bibliothèques</t>
  </si>
  <si>
    <t>groupe_3_conserv_bibliothèques</t>
  </si>
  <si>
    <t>groupe_1_conserv_patrimoine</t>
  </si>
  <si>
    <t>groupe_2_conserv_patrimoine</t>
  </si>
  <si>
    <t>groupe_3_conserv_patrimoine</t>
  </si>
  <si>
    <t>groupe_4_conserv_patrimoine</t>
  </si>
  <si>
    <t>CADRE_D_EMPLOI_MS</t>
  </si>
  <si>
    <t>Médecins_territoriaux</t>
  </si>
  <si>
    <t>Conseillers_territoriaux_socio_éducatifs</t>
  </si>
  <si>
    <t>Assistants_territoriaux_socio_éducatifs</t>
  </si>
  <si>
    <t>Agents_territoriaux_spécialisés_des_écoles_maternelles</t>
  </si>
  <si>
    <t>Agents_sociaux_territoriaux</t>
  </si>
  <si>
    <t>groupe_1_mt</t>
  </si>
  <si>
    <t>groupe_2_mt</t>
  </si>
  <si>
    <t>groupe_3_mt</t>
  </si>
  <si>
    <t>groupe_1_atsem</t>
  </si>
  <si>
    <t>groupe_2_atsem</t>
  </si>
  <si>
    <t>Attachés_territoriaux</t>
  </si>
  <si>
    <t>Rédacteurs_territoriaux</t>
  </si>
  <si>
    <t>Adjoints_administratifs_territoriaux</t>
  </si>
  <si>
    <t>CADRE_D_EMPLOI_ADM</t>
  </si>
  <si>
    <t>groupe_1_aadm</t>
  </si>
  <si>
    <t>groupe_2_aadm</t>
  </si>
  <si>
    <t>groupe_1_red</t>
  </si>
  <si>
    <t>groupe_2_red</t>
  </si>
  <si>
    <t>groupe_3_red</t>
  </si>
  <si>
    <t>Animateurs_territoriaux</t>
  </si>
  <si>
    <t>Adjoints_territoriaux_d_animation</t>
  </si>
  <si>
    <t>CADRE_D_EMPLOI_ANIMATION</t>
  </si>
  <si>
    <t>groupe_1_aanim</t>
  </si>
  <si>
    <t>groupe_2_aanim</t>
  </si>
  <si>
    <t>Educateurs_territoriaux_des_APS</t>
  </si>
  <si>
    <t>Opérateurs_territoriaux_des_APS</t>
  </si>
  <si>
    <t>CADRE_D_EMPLOI_SPORTIVE</t>
  </si>
  <si>
    <t>DATE D'EFFET:</t>
  </si>
  <si>
    <t>Ingénieurs_en_chef_territoriaux</t>
  </si>
  <si>
    <t>groupe_1_attachés_de_conservation</t>
  </si>
  <si>
    <t>groupe_2_attachés_de_conservation</t>
  </si>
  <si>
    <t>Psychologues_territoriaux</t>
  </si>
  <si>
    <t>Sages_femmes_territoriaux</t>
  </si>
  <si>
    <t>Cadres_territoriaux_de_santé_infirmiers_et_techniciens_paramédicaux</t>
  </si>
  <si>
    <t>Puéricultrices_cadres_de_santé</t>
  </si>
  <si>
    <t>Auxiliaires_de_soins_territoriaux</t>
  </si>
  <si>
    <t>Auxiliaires_de_puériculture</t>
  </si>
  <si>
    <t>Infirmiers_territoriaux</t>
  </si>
  <si>
    <t>Techniciens_paramédicaux_territoriaux</t>
  </si>
  <si>
    <t>catégorie</t>
  </si>
  <si>
    <t>C</t>
  </si>
  <si>
    <t>B</t>
  </si>
  <si>
    <t>Infirmiers_territoriaux_en_soins_généraux</t>
  </si>
  <si>
    <t>A</t>
  </si>
  <si>
    <t>Moniteurs_éducateurs_et_intervenants_familiaux_territoriaux</t>
  </si>
  <si>
    <t>groupe_1_puéricultrices_cadre_de_santé</t>
  </si>
  <si>
    <t>groupe_2_puéricultrices_cadre_de_santé</t>
  </si>
  <si>
    <t>Puéricultrices_territoriales</t>
  </si>
  <si>
    <t>groupe_1_puéricultrices</t>
  </si>
  <si>
    <t>groupe_2_puéricultrices</t>
  </si>
  <si>
    <t>groupe_1_inf_soins_généraux</t>
  </si>
  <si>
    <t>groupe_2_inf_soins_généraux</t>
  </si>
  <si>
    <t>groupe_1_psychologues</t>
  </si>
  <si>
    <t>groupe_2_psychologues</t>
  </si>
  <si>
    <t>groupe_1_sages_femmes</t>
  </si>
  <si>
    <t>groupe_2_sages_femmes</t>
  </si>
  <si>
    <t>groupe_1_cadres_de_santé_infirmiers_et_techniciens_paramédicaux</t>
  </si>
  <si>
    <t>groupe_2_cadres_de_santé_infirmiers_et_techniciens_paramédicaux</t>
  </si>
  <si>
    <t>groupe_1_conseillers_socio_éducatifs</t>
  </si>
  <si>
    <t>groupe_1_inf_terr</t>
  </si>
  <si>
    <t>groupe_2_inf_terr</t>
  </si>
  <si>
    <t>groupe_1_moniteurs_éducateurs_et_intervenants</t>
  </si>
  <si>
    <t>groupe_2_moniteurs_éducateurs_et_intervenants</t>
  </si>
  <si>
    <t>groupe_1_techniciens_paramédicaux</t>
  </si>
  <si>
    <t>groupe_2_techniciens_paramédicaux</t>
  </si>
  <si>
    <t>groupe_1_aux_de_puèr</t>
  </si>
  <si>
    <t>groupe_2_aux_de_puèr</t>
  </si>
  <si>
    <t>groupe_1_aux_de_soins</t>
  </si>
  <si>
    <t>groupe_2_aux_de_soins</t>
  </si>
  <si>
    <t>groupe_1_assistants_socio_éducatifs</t>
  </si>
  <si>
    <t>groupe_2_assistants_socio_éducatifs</t>
  </si>
  <si>
    <t xml:space="preserve">Cadres_territoriaux_de_santé_infirmiers_et_techniciens_paramédicaux </t>
  </si>
  <si>
    <t>groupe_2_agents_sociaux</t>
  </si>
  <si>
    <t>groupe_1_agents_sociaux</t>
  </si>
  <si>
    <t>Conseillers_territoriaux_des_APS</t>
  </si>
  <si>
    <t>groupe_1_conseillers_des_APS</t>
  </si>
  <si>
    <t>groupe_2_conseillers_des_APS</t>
  </si>
  <si>
    <t>groupe_1_éducateurs_des_APS</t>
  </si>
  <si>
    <t>groupe_2_éducateurs_des_APS</t>
  </si>
  <si>
    <t>groupe_3_éducateurs_des_APS</t>
  </si>
  <si>
    <t>groupe_1_opérateurs_des_APS</t>
  </si>
  <si>
    <t>groupe_2_opérateurs_des_APS</t>
  </si>
  <si>
    <t>Techniciens_territoriaux</t>
  </si>
  <si>
    <t>groupe_1_ingénieurs_en_chef</t>
  </si>
  <si>
    <t>groupe_2_ingénieurs_en_chef</t>
  </si>
  <si>
    <t>groupe_3_ingénieurs_en_chef</t>
  </si>
  <si>
    <t>groupe_4_ingénieurs_en_chef</t>
  </si>
  <si>
    <t>Ingénieurs_territoriaux</t>
  </si>
  <si>
    <t>Adjoints_techniques_territoriaux</t>
  </si>
  <si>
    <t>groupe_1_ingénieurs</t>
  </si>
  <si>
    <t>groupe_2_ingénieurs</t>
  </si>
  <si>
    <t>groupe_3_ingénieurs</t>
  </si>
  <si>
    <t>Educateurs_territoriaux_de_jeunes_enfants</t>
  </si>
  <si>
    <t>groupe_1_éducateurs</t>
  </si>
  <si>
    <t>groupe_2_éducateurs</t>
  </si>
  <si>
    <t>groupe_3_éducateurs</t>
  </si>
  <si>
    <r>
      <rPr>
        <b/>
        <sz val="11"/>
        <color indexed="8"/>
        <rFont val="Tahoma"/>
        <family val="2"/>
      </rPr>
      <t xml:space="preserve">* </t>
    </r>
    <r>
      <rPr>
        <sz val="11"/>
        <color indexed="8"/>
        <rFont val="Tahoma"/>
        <family val="2"/>
      </rPr>
      <t xml:space="preserve">Les montants d'IFSE présents sur l'imprimé sont les montants applicables aux agents ne bénéficiant pas d'une concession de logement. Si vous souhaitez attribuer du régime indemnitaire à un agent bénéficiant d'une concession de logement, merci de contacter le service Carrières et Instances Paritaires. </t>
    </r>
  </si>
  <si>
    <t>groupe_1_aides_soignants</t>
  </si>
  <si>
    <t>Aides_soignants</t>
  </si>
  <si>
    <t>groupe_2_aides_soignants</t>
  </si>
  <si>
    <t>=&gt; Ce régime indemnitaire a vocation à remplacer les autres régimes indemnitaires de même nature</t>
  </si>
  <si>
    <r>
      <rPr>
        <b/>
        <u val="single"/>
        <sz val="11"/>
        <color indexed="8"/>
        <rFont val="Tahoma"/>
        <family val="2"/>
      </rPr>
      <t>RIFSEEP : obligation de mettre en place le CIA</t>
    </r>
    <r>
      <rPr>
        <b/>
        <sz val="11"/>
        <color indexed="8"/>
        <rFont val="Tahoma"/>
        <family val="2"/>
      </rPr>
      <t xml:space="preserve"> 
</t>
    </r>
    <r>
      <rPr>
        <sz val="11"/>
        <color indexed="8"/>
        <rFont val="Tahoma"/>
        <family val="2"/>
      </rPr>
      <t xml:space="preserve">Une circulaire du Préfet de la Manche du 14 juin 2018 demande aux collectivités de </t>
    </r>
    <r>
      <rPr>
        <b/>
        <sz val="11"/>
        <color indexed="8"/>
        <rFont val="Tahoma"/>
        <family val="2"/>
      </rPr>
      <t xml:space="preserve">fixer des plafonds pour la part réservée au CIA </t>
    </r>
    <r>
      <rPr>
        <sz val="11"/>
        <color indexed="8"/>
        <rFont val="Tahoma"/>
        <family val="2"/>
      </rPr>
      <t xml:space="preserve">dans la délibération, </t>
    </r>
    <r>
      <rPr>
        <b/>
        <sz val="11"/>
        <color indexed="8"/>
        <rFont val="Tahoma"/>
        <family val="2"/>
      </rPr>
      <t>mais ne leur impose pas, ensuite, de procéder à son versement</t>
    </r>
    <r>
      <rPr>
        <sz val="11"/>
        <color indexed="8"/>
        <rFont val="Tahoma"/>
        <family val="2"/>
      </rPr>
      <t>.</t>
    </r>
    <r>
      <rPr>
        <b/>
        <sz val="11"/>
        <color indexed="8"/>
        <rFont val="Tahoma"/>
        <family val="2"/>
      </rPr>
      <t xml:space="preserve">
</t>
    </r>
    <r>
      <rPr>
        <sz val="11"/>
        <color indexed="8"/>
        <rFont val="Tahoma"/>
        <family val="2"/>
      </rPr>
      <t xml:space="preserve">Depuis une décision du Conseil Constitutionnel du 13 juillet 2018, la mise en place d’un Complément Indemnitaire Annuel (CIA) s’impose aux collectivités territoriales qui instaurent le RIFSEEP, </t>
    </r>
    <r>
      <rPr>
        <b/>
        <sz val="11"/>
        <color indexed="8"/>
        <rFont val="Tahoma"/>
        <family val="2"/>
      </rPr>
      <t>en plus de l’Indemnité de Fonctions, de Sujétions et d'Expertise</t>
    </r>
    <r>
      <rPr>
        <sz val="11"/>
        <color indexed="8"/>
        <rFont val="Tahoma"/>
        <family val="2"/>
      </rPr>
      <t xml:space="preserve"> (IFSE). </t>
    </r>
  </si>
  <si>
    <t>REGIME INDEMNITAIRE TENANT COMPTE DES FONCTIONS, DES SUJETIONS, DE L'EXPERTISE ET DE L'ENGAGEMENT PROFESSIONNEL (RIFSEEP = IFSE + CIA)</t>
  </si>
  <si>
    <t>(Date postérieure à la délibération qui devra être prise après réception de l'avis du CT)</t>
  </si>
  <si>
    <t>COLLECTIVITE 
OU 
ETABLISSEMENT :</t>
  </si>
  <si>
    <r>
      <rPr>
        <b/>
        <sz val="9"/>
        <color indexed="9"/>
        <rFont val="Tahoma"/>
        <family val="2"/>
      </rPr>
      <t>GROUPES DE FONCTIONS</t>
    </r>
    <r>
      <rPr>
        <b/>
        <sz val="8.5"/>
        <color indexed="9"/>
        <rFont val="Tahoma"/>
        <family val="2"/>
      </rPr>
      <t xml:space="preserve">
</t>
    </r>
  </si>
  <si>
    <t>(copier la ligne autant de fois que de groupes de fonctions)</t>
  </si>
  <si>
    <r>
      <t xml:space="preserve">MONTANT MAXI ANNUEL IFSE
</t>
    </r>
    <r>
      <rPr>
        <sz val="9"/>
        <color indexed="9"/>
        <rFont val="Tahoma"/>
        <family val="2"/>
      </rPr>
      <t>fixé par la collectivité</t>
    </r>
  </si>
  <si>
    <r>
      <rPr>
        <i/>
        <sz val="8"/>
        <color indexed="8"/>
        <rFont val="Tahoma"/>
        <family val="2"/>
      </rPr>
      <t xml:space="preserve">
(pour info)</t>
    </r>
    <r>
      <rPr>
        <b/>
        <sz val="10"/>
        <color indexed="8"/>
        <rFont val="Tahoma"/>
        <family val="2"/>
      </rPr>
      <t xml:space="preserve"> </t>
    </r>
    <r>
      <rPr>
        <b/>
        <sz val="11"/>
        <color indexed="8"/>
        <rFont val="Tahoma"/>
        <family val="2"/>
      </rPr>
      <t>PLAFOND MAXI ANNUEL
REGLEMENTAIRE DU CIA*</t>
    </r>
    <r>
      <rPr>
        <b/>
        <sz val="8"/>
        <color indexed="8"/>
        <rFont val="Tahoma"/>
        <family val="2"/>
      </rPr>
      <t xml:space="preserve">  
</t>
    </r>
  </si>
  <si>
    <r>
      <rPr>
        <i/>
        <sz val="8"/>
        <color indexed="8"/>
        <rFont val="Tahoma"/>
        <family val="2"/>
      </rPr>
      <t xml:space="preserve">
(pour info)</t>
    </r>
    <r>
      <rPr>
        <b/>
        <sz val="10"/>
        <color indexed="8"/>
        <rFont val="Tahoma"/>
        <family val="2"/>
      </rPr>
      <t xml:space="preserve"> 
</t>
    </r>
    <r>
      <rPr>
        <b/>
        <sz val="11"/>
        <color indexed="8"/>
        <rFont val="Tahoma"/>
        <family val="2"/>
      </rPr>
      <t>PLAFOND MAXI ANNUEL
REGLEMENTAIRE  DE L'IFSE*</t>
    </r>
    <r>
      <rPr>
        <b/>
        <sz val="8"/>
        <color indexed="8"/>
        <rFont val="Tahoma"/>
        <family val="2"/>
      </rPr>
      <t xml:space="preserve">  
</t>
    </r>
  </si>
  <si>
    <r>
      <t xml:space="preserve">MONTANT MAXI ANNUEL CIA
</t>
    </r>
    <r>
      <rPr>
        <sz val="9"/>
        <color indexed="9"/>
        <rFont val="Tahoma"/>
        <family val="2"/>
      </rPr>
      <t>fixé par la collectivité</t>
    </r>
  </si>
  <si>
    <r>
      <t xml:space="preserve">CRITERES  D'ATTRIBUTION IFSE
</t>
    </r>
    <r>
      <rPr>
        <b/>
        <sz val="10"/>
        <color indexed="9"/>
        <rFont val="Tahoma"/>
        <family val="2"/>
      </rPr>
      <t>fixés par la collectivité</t>
    </r>
    <r>
      <rPr>
        <b/>
        <sz val="14"/>
        <color indexed="9"/>
        <rFont val="Tahoma"/>
        <family val="2"/>
      </rPr>
      <t xml:space="preserve">
</t>
    </r>
    <r>
      <rPr>
        <sz val="10"/>
        <color indexed="9"/>
        <rFont val="Tahoma"/>
        <family val="2"/>
      </rPr>
      <t>Exemples : 
Fonctions de coordination, de pilotage ou de conception 
Fonctions requérant technicité, expertise, expérience ou qualification
Fonctions d'exécution 
Fonctions avec sujétions particulières ou degré d'exposition du poste au regard de son environnement professionnel, etc.</t>
    </r>
  </si>
  <si>
    <r>
      <rPr>
        <i/>
        <sz val="8"/>
        <color indexed="8"/>
        <rFont val="Tahoma"/>
        <family val="2"/>
      </rPr>
      <t xml:space="preserve">
(pour info)</t>
    </r>
    <r>
      <rPr>
        <b/>
        <sz val="10"/>
        <color indexed="8"/>
        <rFont val="Tahoma"/>
        <family val="2"/>
      </rPr>
      <t xml:space="preserve"> </t>
    </r>
    <r>
      <rPr>
        <b/>
        <sz val="11"/>
        <color indexed="8"/>
        <rFont val="Tahoma"/>
        <family val="2"/>
      </rPr>
      <t>PLAFOND MAXI ANNUEL
REGLEMENTAIRE DU CIA*</t>
    </r>
    <r>
      <rPr>
        <b/>
        <sz val="8"/>
        <color indexed="8"/>
        <rFont val="Tahoma"/>
        <family val="2"/>
      </rPr>
      <t xml:space="preserve">  
</t>
    </r>
  </si>
  <si>
    <r>
      <rPr>
        <i/>
        <sz val="8"/>
        <color indexed="8"/>
        <rFont val="Tahoma"/>
        <family val="2"/>
      </rPr>
      <t xml:space="preserve">
(pour info)</t>
    </r>
    <r>
      <rPr>
        <b/>
        <sz val="10"/>
        <color indexed="8"/>
        <rFont val="Tahoma"/>
        <family val="2"/>
      </rPr>
      <t xml:space="preserve"> </t>
    </r>
    <r>
      <rPr>
        <b/>
        <sz val="11"/>
        <color indexed="8"/>
        <rFont val="Tahoma"/>
        <family val="2"/>
      </rPr>
      <t>PLAFOND MAXI ANNUEL
REGLEMENTAIRE DU CIA*</t>
    </r>
    <r>
      <rPr>
        <b/>
        <sz val="8"/>
        <color indexed="8"/>
        <rFont val="Tahoma"/>
        <family val="2"/>
      </rPr>
      <t xml:space="preserve">  
</t>
    </r>
  </si>
  <si>
    <r>
      <rPr>
        <b/>
        <sz val="26"/>
        <color indexed="62"/>
        <rFont val="Tahoma"/>
        <family val="2"/>
      </rPr>
      <t xml:space="preserve">IFSE </t>
    </r>
    <r>
      <rPr>
        <b/>
        <sz val="18"/>
        <color indexed="62"/>
        <rFont val="Tahoma"/>
        <family val="2"/>
      </rPr>
      <t xml:space="preserve">
</t>
    </r>
    <r>
      <rPr>
        <b/>
        <sz val="11"/>
        <color indexed="62"/>
        <rFont val="Tahoma"/>
        <family val="2"/>
      </rPr>
      <t>(indemnité de fonctions, de sujetion et d'expertise)</t>
    </r>
    <r>
      <rPr>
        <b/>
        <sz val="18"/>
        <color indexed="62"/>
        <rFont val="Tahoma"/>
        <family val="2"/>
      </rPr>
      <t xml:space="preserve">
</t>
    </r>
    <r>
      <rPr>
        <b/>
        <sz val="12"/>
        <color indexed="62"/>
        <rFont val="Tahoma"/>
        <family val="2"/>
      </rPr>
      <t xml:space="preserve">= </t>
    </r>
    <r>
      <rPr>
        <b/>
        <u val="single"/>
        <sz val="12"/>
        <color indexed="62"/>
        <rFont val="Tahoma"/>
        <family val="2"/>
      </rPr>
      <t>part fixe</t>
    </r>
    <r>
      <rPr>
        <b/>
        <sz val="12"/>
        <color indexed="62"/>
        <rFont val="Tahoma"/>
        <family val="2"/>
      </rPr>
      <t xml:space="preserve"> du régime indemnitaire
</t>
    </r>
  </si>
  <si>
    <r>
      <rPr>
        <b/>
        <sz val="26"/>
        <color indexed="62"/>
        <rFont val="Tahoma"/>
        <family val="2"/>
      </rPr>
      <t>IFSE</t>
    </r>
    <r>
      <rPr>
        <b/>
        <sz val="18"/>
        <color indexed="62"/>
        <rFont val="Tahoma"/>
        <family val="2"/>
      </rPr>
      <t xml:space="preserve"> 
</t>
    </r>
    <r>
      <rPr>
        <b/>
        <sz val="11"/>
        <color indexed="62"/>
        <rFont val="Tahoma"/>
        <family val="2"/>
      </rPr>
      <t>(indemnité de fonctions, de sujetion et d'expertise)</t>
    </r>
    <r>
      <rPr>
        <b/>
        <sz val="18"/>
        <color indexed="62"/>
        <rFont val="Tahoma"/>
        <family val="2"/>
      </rPr>
      <t xml:space="preserve">
</t>
    </r>
    <r>
      <rPr>
        <b/>
        <sz val="12"/>
        <color indexed="62"/>
        <rFont val="Tahoma"/>
        <family val="2"/>
      </rPr>
      <t xml:space="preserve">= </t>
    </r>
    <r>
      <rPr>
        <b/>
        <u val="single"/>
        <sz val="12"/>
        <color indexed="62"/>
        <rFont val="Tahoma"/>
        <family val="2"/>
      </rPr>
      <t>part fixe</t>
    </r>
    <r>
      <rPr>
        <b/>
        <sz val="12"/>
        <color indexed="62"/>
        <rFont val="Tahoma"/>
        <family val="2"/>
      </rPr>
      <t xml:space="preserve"> du régime indemnitaire
</t>
    </r>
  </si>
  <si>
    <r>
      <t xml:space="preserve">CRITERES D'ATTRIBUTION CIA
</t>
    </r>
    <r>
      <rPr>
        <b/>
        <sz val="10"/>
        <color indexed="9"/>
        <rFont val="Tahoma"/>
        <family val="2"/>
      </rPr>
      <t>fixés par la collectivité</t>
    </r>
    <r>
      <rPr>
        <b/>
        <sz val="14"/>
        <color indexed="9"/>
        <rFont val="Tahoma"/>
        <family val="2"/>
      </rPr>
      <t xml:space="preserve">
</t>
    </r>
    <r>
      <rPr>
        <sz val="10"/>
        <color indexed="9"/>
        <rFont val="Tahoma"/>
        <family val="2"/>
      </rPr>
      <t xml:space="preserve">
Exemples :
Engagement professionnel important
Remplacement agent absent
Manière de servir exceptionnelle
Conduite d'un projet en dehors du poste, etc.</t>
    </r>
  </si>
  <si>
    <r>
      <rPr>
        <b/>
        <sz val="26"/>
        <color indexed="62"/>
        <rFont val="Tahoma"/>
        <family val="2"/>
      </rPr>
      <t>CIA</t>
    </r>
    <r>
      <rPr>
        <b/>
        <sz val="18"/>
        <color indexed="62"/>
        <rFont val="Tahoma"/>
        <family val="2"/>
      </rPr>
      <t xml:space="preserve">
</t>
    </r>
    <r>
      <rPr>
        <b/>
        <sz val="12"/>
        <color indexed="62"/>
        <rFont val="Tahoma"/>
        <family val="2"/>
      </rPr>
      <t>(complément indemnitaire annuel)</t>
    </r>
    <r>
      <rPr>
        <b/>
        <sz val="18"/>
        <color indexed="62"/>
        <rFont val="Tahoma"/>
        <family val="2"/>
      </rPr>
      <t xml:space="preserve"> 
</t>
    </r>
    <r>
      <rPr>
        <b/>
        <sz val="11"/>
        <color indexed="62"/>
        <rFont val="Tahoma"/>
        <family val="2"/>
      </rPr>
      <t xml:space="preserve">= </t>
    </r>
    <r>
      <rPr>
        <b/>
        <u val="single"/>
        <sz val="11"/>
        <color indexed="62"/>
        <rFont val="Tahoma"/>
        <family val="2"/>
      </rPr>
      <t>part variable</t>
    </r>
    <r>
      <rPr>
        <b/>
        <sz val="11"/>
        <color indexed="62"/>
        <rFont val="Tahoma"/>
        <family val="2"/>
      </rPr>
      <t xml:space="preserve"> du régime indemnitaire</t>
    </r>
    <r>
      <rPr>
        <b/>
        <sz val="18"/>
        <color indexed="62"/>
        <rFont val="Tahoma"/>
        <family val="2"/>
      </rPr>
      <t xml:space="preserve">
</t>
    </r>
    <r>
      <rPr>
        <b/>
        <sz val="11"/>
        <color indexed="62"/>
        <rFont val="Tahoma"/>
        <family val="2"/>
      </rPr>
      <t>le CIA est versé en complément de l'IFSE : il ne peut être attibué seul</t>
    </r>
  </si>
  <si>
    <r>
      <t xml:space="preserve">CRITERES  D'ATTRIBUTION IFSE
</t>
    </r>
    <r>
      <rPr>
        <b/>
        <sz val="10"/>
        <color indexed="9"/>
        <rFont val="Tahoma"/>
        <family val="2"/>
      </rPr>
      <t>fixés par la collectivité</t>
    </r>
    <r>
      <rPr>
        <b/>
        <sz val="14"/>
        <color indexed="9"/>
        <rFont val="Tahoma"/>
        <family val="2"/>
      </rPr>
      <t xml:space="preserve">
</t>
    </r>
    <r>
      <rPr>
        <sz val="10"/>
        <color indexed="9"/>
        <rFont val="Tahoma"/>
        <family val="2"/>
      </rPr>
      <t>Exemples : 
Fonctions de coordination, de pilotage ou de conception 
Fonctions requérant technicité, expertise, expérience ou qualification
Fonctions d'exécution (entretien, aide cuisine, maintenance, espaces verts, etc.)
Fonctions avec sujétions particulières ou degré d'exposition du poste au regard de son environnement professionnel, etc.</t>
    </r>
  </si>
  <si>
    <r>
      <t xml:space="preserve">CRITERES D'ATTRIBUTION CIA
</t>
    </r>
    <r>
      <rPr>
        <b/>
        <sz val="10"/>
        <color indexed="9"/>
        <rFont val="Tahoma"/>
        <family val="2"/>
      </rPr>
      <t>fixés par la collectivité</t>
    </r>
    <r>
      <rPr>
        <b/>
        <sz val="14"/>
        <color indexed="9"/>
        <rFont val="Tahoma"/>
        <family val="2"/>
      </rPr>
      <t xml:space="preserve">
</t>
    </r>
    <r>
      <rPr>
        <sz val="10"/>
        <color indexed="9"/>
        <rFont val="Tahoma"/>
        <family val="2"/>
      </rPr>
      <t xml:space="preserve">
Exemples :
Engagement professionnel important
Remplacement agent absent
Manière de servir exceptionnelle
Tâches en </t>
    </r>
    <r>
      <rPr>
        <sz val="10"/>
        <color indexed="9"/>
        <rFont val="Tahoma"/>
        <family val="2"/>
      </rPr>
      <t>dehors du poste, etc.</t>
    </r>
  </si>
  <si>
    <r>
      <t xml:space="preserve">CRITERES D'ATTRIBUTION CIA
</t>
    </r>
    <r>
      <rPr>
        <b/>
        <sz val="10"/>
        <color indexed="9"/>
        <rFont val="Tahoma"/>
        <family val="2"/>
      </rPr>
      <t>fixés par la collectivité</t>
    </r>
    <r>
      <rPr>
        <b/>
        <sz val="14"/>
        <color indexed="9"/>
        <rFont val="Tahoma"/>
        <family val="2"/>
      </rPr>
      <t xml:space="preserve">
</t>
    </r>
    <r>
      <rPr>
        <sz val="10"/>
        <color indexed="9"/>
        <rFont val="Tahoma"/>
        <family val="2"/>
      </rPr>
      <t xml:space="preserve">
Exemples :
Engagement professionnel important
Remplacement agent absent
Manière de servir exceptionnelle
Tâches en dehors du poste, etc.</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</si>
</sst>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
    <numFmt numFmtId="167" formatCode="[$-40C]dddd\ d\ mmmm\ yyyy"/>
    <numFmt numFmtId="168" formatCode="0.0"/>
    <numFmt numFmtId="169" formatCode="&quot;Vrai&quot;;&quot;Vrai&quot;;&quot;Faux&quot;"/>
    <numFmt numFmtId="170" formatCode="&quot;Actif&quot;;&quot;Actif&quot;;&quot;Inactif&quot;"/>
    <numFmt numFmtId="171" formatCode="[$€-2]\ #,##0.00_);[Red]\([$€-2]\ #,##0.00\)"/>
    <numFmt numFmtId="172" formatCode="_-* #,##0.000\ _€_-;\-* #,##0.000\ _€_-;_-* &quot;-&quot;??\ _€_-;_-@_-"/>
    <numFmt numFmtId="173" formatCode="_-* #,##0.0\ _€_-;\-* #,##0.0\ _€_-;_-* &quot;-&quot;??\ _€_-;_-@_-"/>
    <numFmt numFmtId="174" formatCode="_-* #,##0\ _€_-;\-* #,##0\ _€_-;_-* &quot;-&quot;??\ _€_-;_-@_-"/>
  </numFmts>
  <fonts count="102">
    <font>
      <sz val="11"/>
      <color theme="1"/>
      <name val="Calibri"/>
      <family val="2"/>
    </font>
    <font>
      <sz val="11"/>
      <color indexed="8"/>
      <name val="Calibri"/>
      <family val="2"/>
    </font>
    <font>
      <sz val="11"/>
      <name val="Tahoma"/>
      <family val="2"/>
    </font>
    <font>
      <b/>
      <sz val="8.5"/>
      <color indexed="9"/>
      <name val="Tahoma"/>
      <family val="2"/>
    </font>
    <font>
      <b/>
      <sz val="9"/>
      <color indexed="9"/>
      <name val="Tahoma"/>
      <family val="2"/>
    </font>
    <font>
      <sz val="11"/>
      <color indexed="8"/>
      <name val="Tahoma"/>
      <family val="2"/>
    </font>
    <font>
      <b/>
      <sz val="11"/>
      <color indexed="8"/>
      <name val="Tahoma"/>
      <family val="2"/>
    </font>
    <font>
      <b/>
      <u val="single"/>
      <sz val="11"/>
      <color indexed="8"/>
      <name val="Tahoma"/>
      <family val="2"/>
    </font>
    <font>
      <i/>
      <sz val="8"/>
      <color indexed="8"/>
      <name val="Tahoma"/>
      <family val="2"/>
    </font>
    <font>
      <b/>
      <sz val="8"/>
      <color indexed="8"/>
      <name val="Tahoma"/>
      <family val="2"/>
    </font>
    <font>
      <b/>
      <sz val="10"/>
      <color indexed="8"/>
      <name val="Tahoma"/>
      <family val="2"/>
    </font>
    <font>
      <b/>
      <sz val="18"/>
      <color indexed="62"/>
      <name val="Tahoma"/>
      <family val="2"/>
    </font>
    <font>
      <b/>
      <sz val="14"/>
      <color indexed="9"/>
      <name val="Tahoma"/>
      <family val="2"/>
    </font>
    <font>
      <sz val="9"/>
      <color indexed="9"/>
      <name val="Tahoma"/>
      <family val="2"/>
    </font>
    <font>
      <b/>
      <sz val="10"/>
      <color indexed="9"/>
      <name val="Tahoma"/>
      <family val="2"/>
    </font>
    <font>
      <b/>
      <sz val="12"/>
      <color indexed="62"/>
      <name val="Tahoma"/>
      <family val="2"/>
    </font>
    <font>
      <b/>
      <sz val="11"/>
      <color indexed="62"/>
      <name val="Tahoma"/>
      <family val="2"/>
    </font>
    <font>
      <b/>
      <u val="single"/>
      <sz val="12"/>
      <color indexed="62"/>
      <name val="Tahoma"/>
      <family val="2"/>
    </font>
    <font>
      <b/>
      <u val="single"/>
      <sz val="11"/>
      <color indexed="62"/>
      <name val="Tahoma"/>
      <family val="2"/>
    </font>
    <font>
      <sz val="10"/>
      <color indexed="9"/>
      <name val="Tahoma"/>
      <family val="2"/>
    </font>
    <font>
      <b/>
      <sz val="26"/>
      <color indexed="62"/>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8"/>
      <name val="Tahoma"/>
      <family val="2"/>
    </font>
    <font>
      <sz val="11"/>
      <color indexed="30"/>
      <name val="Calibri"/>
      <family val="2"/>
    </font>
    <font>
      <sz val="11"/>
      <name val="Calibri"/>
      <family val="2"/>
    </font>
    <font>
      <i/>
      <sz val="11"/>
      <color indexed="8"/>
      <name val="Tahoma"/>
      <family val="2"/>
    </font>
    <font>
      <sz val="12"/>
      <color indexed="8"/>
      <name val="Tahoma"/>
      <family val="2"/>
    </font>
    <font>
      <sz val="11"/>
      <color indexed="10"/>
      <name val="Tahoma"/>
      <family val="2"/>
    </font>
    <font>
      <sz val="11"/>
      <color indexed="49"/>
      <name val="Calibri"/>
      <family val="2"/>
    </font>
    <font>
      <sz val="12"/>
      <color indexed="10"/>
      <name val="Tahoma"/>
      <family val="2"/>
    </font>
    <font>
      <b/>
      <sz val="24"/>
      <color indexed="8"/>
      <name val="Tahoma"/>
      <family val="2"/>
    </font>
    <font>
      <b/>
      <sz val="12"/>
      <color indexed="8"/>
      <name val="Tahoma"/>
      <family val="2"/>
    </font>
    <font>
      <b/>
      <sz val="18"/>
      <color indexed="8"/>
      <name val="Tahoma"/>
      <family val="2"/>
    </font>
    <font>
      <i/>
      <sz val="12"/>
      <color indexed="8"/>
      <name val="Tahoma"/>
      <family val="2"/>
    </font>
    <font>
      <b/>
      <u val="single"/>
      <sz val="18"/>
      <color indexed="62"/>
      <name val="Tahoma"/>
      <family val="2"/>
    </font>
    <font>
      <b/>
      <u val="single"/>
      <sz val="18"/>
      <color indexed="53"/>
      <name val="Tahoma"/>
      <family val="2"/>
    </font>
    <font>
      <b/>
      <u val="single"/>
      <sz val="18"/>
      <color indexed="10"/>
      <name val="Tahoma"/>
      <family val="2"/>
    </font>
    <font>
      <b/>
      <u val="single"/>
      <sz val="18"/>
      <color indexed="17"/>
      <name val="Tahoma"/>
      <family val="2"/>
    </font>
    <font>
      <b/>
      <u val="single"/>
      <sz val="18"/>
      <color indexed="36"/>
      <name val="Tahoma"/>
      <family val="2"/>
    </font>
    <font>
      <b/>
      <sz val="11"/>
      <color indexed="9"/>
      <name val="Tahoma"/>
      <family val="2"/>
    </font>
    <font>
      <b/>
      <i/>
      <sz val="14"/>
      <color indexed="10"/>
      <name val="Tahoma"/>
      <family val="2"/>
    </font>
    <font>
      <i/>
      <sz val="11"/>
      <color indexed="40"/>
      <name val="Tahoma"/>
      <family val="2"/>
    </font>
    <font>
      <b/>
      <u val="single"/>
      <sz val="18"/>
      <color indexed="45"/>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ahoma"/>
      <family val="2"/>
    </font>
    <font>
      <sz val="16"/>
      <color theme="1"/>
      <name val="Tahoma"/>
      <family val="2"/>
    </font>
    <font>
      <b/>
      <sz val="18"/>
      <color theme="3" tint="0.39998000860214233"/>
      <name val="Tahoma"/>
      <family val="2"/>
    </font>
    <font>
      <sz val="11"/>
      <color rgb="FF0070C0"/>
      <name val="Calibri"/>
      <family val="2"/>
    </font>
    <font>
      <i/>
      <sz val="11"/>
      <color theme="1"/>
      <name val="Tahoma"/>
      <family val="2"/>
    </font>
    <font>
      <sz val="12"/>
      <color theme="1"/>
      <name val="Tahoma"/>
      <family val="2"/>
    </font>
    <font>
      <sz val="11"/>
      <color rgb="FFFF0000"/>
      <name val="Tahoma"/>
      <family val="2"/>
    </font>
    <font>
      <sz val="11"/>
      <color theme="8" tint="-0.24997000396251678"/>
      <name val="Calibri"/>
      <family val="2"/>
    </font>
    <font>
      <sz val="12"/>
      <color rgb="FFFF0000"/>
      <name val="Tahoma"/>
      <family val="2"/>
    </font>
    <font>
      <b/>
      <sz val="24"/>
      <color theme="1"/>
      <name val="Tahoma"/>
      <family val="2"/>
    </font>
    <font>
      <b/>
      <sz val="12"/>
      <color theme="1"/>
      <name val="Tahoma"/>
      <family val="2"/>
    </font>
    <font>
      <b/>
      <sz val="18"/>
      <color theme="1"/>
      <name val="Tahoma"/>
      <family val="2"/>
    </font>
    <font>
      <i/>
      <sz val="12"/>
      <color theme="1"/>
      <name val="Tahoma"/>
      <family val="2"/>
    </font>
    <font>
      <b/>
      <u val="single"/>
      <sz val="18"/>
      <color theme="3" tint="0.39998000860214233"/>
      <name val="Tahoma"/>
      <family val="2"/>
    </font>
    <font>
      <b/>
      <u val="single"/>
      <sz val="18"/>
      <color theme="9"/>
      <name val="Tahoma"/>
      <family val="2"/>
    </font>
    <font>
      <b/>
      <u val="single"/>
      <sz val="18"/>
      <color rgb="FFFF0000"/>
      <name val="Tahoma"/>
      <family val="2"/>
    </font>
    <font>
      <b/>
      <u val="single"/>
      <sz val="18"/>
      <color rgb="FF00B050"/>
      <name val="Tahoma"/>
      <family val="2"/>
    </font>
    <font>
      <b/>
      <u val="single"/>
      <sz val="18"/>
      <color theme="7"/>
      <name val="Tahoma"/>
      <family val="2"/>
    </font>
    <font>
      <sz val="9"/>
      <color theme="0"/>
      <name val="Tahoma"/>
      <family val="2"/>
    </font>
    <font>
      <b/>
      <i/>
      <sz val="14"/>
      <color rgb="FFFF0000"/>
      <name val="Tahoma"/>
      <family val="2"/>
    </font>
    <font>
      <i/>
      <sz val="11"/>
      <color rgb="FF00B0F0"/>
      <name val="Tahoma"/>
      <family val="2"/>
    </font>
    <font>
      <b/>
      <sz val="11"/>
      <color theme="0"/>
      <name val="Tahoma"/>
      <family val="2"/>
    </font>
    <font>
      <b/>
      <sz val="14"/>
      <color theme="0"/>
      <name val="Tahoma"/>
      <family val="2"/>
    </font>
    <font>
      <b/>
      <u val="single"/>
      <sz val="18"/>
      <color rgb="FFFF6699"/>
      <name val="Tahoma"/>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4" tint="0.7999799847602844"/>
        <bgColor indexed="64"/>
      </patternFill>
    </fill>
    <fill>
      <patternFill patternType="solid">
        <fgColor theme="4"/>
        <bgColor indexed="64"/>
      </patternFill>
    </fill>
    <fill>
      <patternFill patternType="solid">
        <fgColor rgb="FFFF0000"/>
        <bgColor indexed="64"/>
      </patternFill>
    </fill>
    <fill>
      <patternFill patternType="solid">
        <fgColor rgb="FFFFCCFF"/>
        <bgColor indexed="64"/>
      </patternFill>
    </fill>
    <fill>
      <patternFill patternType="solid">
        <fgColor rgb="FFFFCCFF"/>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rgb="FFFF97EB"/>
        <bgColor indexed="64"/>
      </patternFill>
    </fill>
    <fill>
      <patternFill patternType="solid">
        <fgColor rgb="FFFF97EB"/>
        <bgColor indexed="64"/>
      </patternFill>
    </fill>
    <fill>
      <patternFill patternType="solid">
        <fgColor rgb="FFFF0000"/>
        <bgColor indexed="64"/>
      </patternFill>
    </fill>
    <fill>
      <patternFill patternType="solid">
        <fgColor rgb="FF92D050"/>
        <bgColor indexed="64"/>
      </patternFill>
    </fill>
    <fill>
      <patternFill patternType="solid">
        <fgColor rgb="FF92D050"/>
        <bgColor indexed="64"/>
      </patternFill>
    </fill>
    <fill>
      <patternFill patternType="solid">
        <fgColor theme="7"/>
        <bgColor indexed="64"/>
      </patternFill>
    </fill>
    <fill>
      <patternFill patternType="solid">
        <fgColor theme="9"/>
        <bgColor indexed="64"/>
      </patternFill>
    </fill>
    <fill>
      <patternFill patternType="solid">
        <fgColor theme="9" tint="0.799979984760284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top style="thin"/>
      <bottom/>
    </border>
    <border>
      <left/>
      <right/>
      <top style="thin"/>
      <bottom style="thin"/>
    </border>
    <border>
      <left/>
      <right style="thin"/>
      <top style="thin"/>
      <bottom/>
    </border>
    <border>
      <left style="medium"/>
      <right/>
      <top style="medium"/>
      <bottom/>
    </border>
    <border>
      <left style="medium"/>
      <right/>
      <top/>
      <bottom/>
    </border>
    <border>
      <left style="medium"/>
      <right/>
      <top style="thin"/>
      <bottom/>
    </border>
    <border>
      <left style="medium"/>
      <right/>
      <top/>
      <bottom style="medium"/>
    </border>
    <border>
      <left style="thin"/>
      <right style="thin"/>
      <top style="medium"/>
      <bottom>
        <color indexed="63"/>
      </bottom>
    </border>
    <border>
      <left style="thin"/>
      <right style="thin"/>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style="thin"/>
      <right style="medium"/>
      <top/>
      <bottom/>
    </border>
    <border>
      <left style="thin"/>
      <right style="medium"/>
      <top>
        <color indexed="63"/>
      </top>
      <bottom style="medium"/>
    </border>
    <border>
      <left/>
      <right/>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style="medium"/>
    </border>
    <border>
      <left style="thin"/>
      <right>
        <color indexed="63"/>
      </right>
      <top style="medium"/>
      <bottom>
        <color indexed="63"/>
      </bottom>
    </border>
    <border>
      <left style="thin"/>
      <right>
        <color indexed="63"/>
      </right>
      <top>
        <color indexed="63"/>
      </top>
      <bottom style="medium"/>
    </border>
    <border>
      <left/>
      <right style="medium"/>
      <top style="medium"/>
      <bottom/>
    </border>
    <border>
      <left style="medium"/>
      <right style="thin"/>
      <top style="medium"/>
      <bottom>
        <color indexed="63"/>
      </bottom>
    </border>
    <border>
      <left style="medium"/>
      <right style="thin"/>
      <top>
        <color indexed="63"/>
      </top>
      <bottom style="medium"/>
    </border>
    <border>
      <left style="medium"/>
      <right style="thin"/>
      <top/>
      <bottom/>
    </border>
    <border>
      <left style="thin"/>
      <right style="thin"/>
      <top/>
      <bottom style="thin">
        <color theme="4" tint="0.39998000860214233"/>
      </bottom>
    </border>
    <border>
      <left/>
      <right style="thin"/>
      <top/>
      <bottom/>
    </border>
    <border>
      <left style="medium"/>
      <right/>
      <top/>
      <bottom style="thin"/>
    </border>
    <border>
      <left style="thin"/>
      <right style="thin"/>
      <top style="thin">
        <color theme="4" tint="0.39998000860214233"/>
      </top>
      <bottom style="thin">
        <color theme="4" tint="0.39998000860214233"/>
      </bottom>
    </border>
    <border>
      <left style="thin"/>
      <right style="thin"/>
      <top style="thin">
        <color theme="4" tint="0.39998000860214233"/>
      </top>
      <bottom style="thin"/>
    </border>
    <border>
      <left style="thin"/>
      <right style="medium">
        <color rgb="FF000000"/>
      </right>
      <top style="thin"/>
      <bottom>
        <color indexed="63"/>
      </bottom>
    </border>
    <border>
      <left style="thin"/>
      <right>
        <color indexed="63"/>
      </right>
      <top style="thin">
        <color theme="4" tint="0.39998000860214233"/>
      </top>
      <bottom>
        <color indexed="63"/>
      </bottom>
    </border>
    <border>
      <left style="thin"/>
      <right style="medium">
        <color rgb="FF000000"/>
      </right>
      <top style="thin">
        <color theme="4" tint="0.39998000860214233"/>
      </top>
      <bottom>
        <color indexed="63"/>
      </bottom>
    </border>
    <border>
      <left style="thin"/>
      <right>
        <color indexed="63"/>
      </right>
      <top style="thin">
        <color theme="4" tint="0.39998000860214233"/>
      </top>
      <bottom style="thin"/>
    </border>
    <border>
      <left style="thin"/>
      <right style="medium"/>
      <top style="thin"/>
      <bottom>
        <color indexed="63"/>
      </bottom>
    </border>
    <border>
      <left style="thin"/>
      <right style="medium"/>
      <top style="thin">
        <color theme="4" tint="0.39998000860214233"/>
      </top>
      <bottom>
        <color indexed="63"/>
      </bottom>
    </border>
    <border>
      <left style="thin"/>
      <right style="medium"/>
      <top style="thin">
        <color theme="4" tint="0.39998000860214233"/>
      </top>
      <bottom style="thin"/>
    </border>
    <border>
      <left style="thin"/>
      <right style="medium">
        <color rgb="FF000000"/>
      </right>
      <top style="thin">
        <color theme="4" tint="0.39998000860214233"/>
      </top>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color indexed="63"/>
      </top>
      <bottom style="thin"/>
    </border>
    <border>
      <left>
        <color indexed="63"/>
      </left>
      <right>
        <color indexed="63"/>
      </right>
      <top style="medium"/>
      <bottom>
        <color indexed="63"/>
      </bottom>
    </border>
    <border>
      <left/>
      <right style="medium"/>
      <top style="medium"/>
      <bottom style="thin"/>
    </border>
    <border>
      <left/>
      <right style="medium"/>
      <top style="thin"/>
      <bottom style="thin"/>
    </border>
    <border>
      <left/>
      <right style="medium"/>
      <top style="thin"/>
      <bottom style="medium"/>
    </border>
    <border>
      <left>
        <color indexed="63"/>
      </left>
      <right style="medium"/>
      <top>
        <color indexed="63"/>
      </top>
      <bottom>
        <color indexed="63"/>
      </bottom>
    </border>
    <border>
      <left/>
      <right style="medium"/>
      <top/>
      <bottom style="medium"/>
    </border>
    <border>
      <left/>
      <right style="medium"/>
      <top style="thin"/>
      <bottom/>
    </border>
    <border>
      <left/>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0" borderId="2" applyNumberFormat="0" applyFill="0" applyAlignment="0" applyProtection="0"/>
    <xf numFmtId="0" fontId="64" fillId="27" borderId="1" applyNumberFormat="0" applyAlignment="0" applyProtection="0"/>
    <xf numFmtId="0" fontId="65" fillId="28"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381">
    <xf numFmtId="0" fontId="0" fillId="0" borderId="0" xfId="0" applyFont="1" applyAlignment="1">
      <alignment/>
    </xf>
    <xf numFmtId="0" fontId="78" fillId="0" borderId="0" xfId="0" applyFont="1" applyAlignment="1">
      <alignment vertical="center"/>
    </xf>
    <xf numFmtId="0" fontId="78" fillId="0" borderId="0" xfId="0" applyFont="1" applyAlignment="1">
      <alignment vertical="center" wrapText="1"/>
    </xf>
    <xf numFmtId="0" fontId="78" fillId="0" borderId="0" xfId="0" applyFont="1" applyAlignment="1">
      <alignment horizontal="center" vertical="center"/>
    </xf>
    <xf numFmtId="3" fontId="0" fillId="0" borderId="0" xfId="0" applyNumberFormat="1" applyAlignment="1">
      <alignment/>
    </xf>
    <xf numFmtId="0" fontId="79" fillId="0" borderId="0" xfId="0" applyFont="1" applyAlignment="1">
      <alignment horizontal="right"/>
    </xf>
    <xf numFmtId="0" fontId="80" fillId="0" borderId="0" xfId="0" applyFont="1" applyBorder="1" applyAlignment="1">
      <alignment horizontal="left"/>
    </xf>
    <xf numFmtId="0" fontId="61" fillId="0" borderId="0" xfId="0" applyFont="1" applyAlignment="1">
      <alignment/>
    </xf>
    <xf numFmtId="3" fontId="61" fillId="0" borderId="0" xfId="0" applyNumberFormat="1" applyFont="1" applyAlignment="1">
      <alignment/>
    </xf>
    <xf numFmtId="0" fontId="81" fillId="0" borderId="0" xfId="0" applyFont="1" applyAlignment="1">
      <alignment/>
    </xf>
    <xf numFmtId="3" fontId="81" fillId="0" borderId="0" xfId="0" applyNumberFormat="1" applyFont="1" applyAlignment="1">
      <alignment/>
    </xf>
    <xf numFmtId="0" fontId="41" fillId="0" borderId="0" xfId="0" applyFont="1" applyAlignment="1">
      <alignment/>
    </xf>
    <xf numFmtId="0" fontId="41" fillId="0" borderId="0" xfId="0" applyFont="1" applyAlignment="1">
      <alignment horizontal="center"/>
    </xf>
    <xf numFmtId="0" fontId="82" fillId="0" borderId="0" xfId="0" applyFont="1" applyAlignment="1">
      <alignment vertical="center"/>
    </xf>
    <xf numFmtId="0" fontId="83" fillId="0" borderId="0" xfId="0" applyFont="1" applyFill="1" applyAlignment="1">
      <alignment vertical="center" wrapText="1"/>
    </xf>
    <xf numFmtId="3" fontId="41" fillId="0" borderId="0" xfId="0" applyNumberFormat="1" applyFont="1" applyAlignment="1">
      <alignment/>
    </xf>
    <xf numFmtId="0" fontId="78" fillId="0" borderId="0" xfId="0" applyFont="1" applyFill="1" applyAlignment="1">
      <alignment vertical="center"/>
    </xf>
    <xf numFmtId="0" fontId="0" fillId="0" borderId="0" xfId="0" applyAlignment="1">
      <alignment horizontal="center"/>
    </xf>
    <xf numFmtId="0" fontId="84" fillId="0" borderId="0" xfId="0" applyFont="1" applyAlignment="1">
      <alignment vertical="center"/>
    </xf>
    <xf numFmtId="0" fontId="83" fillId="0" borderId="10" xfId="0" applyFont="1" applyFill="1" applyBorder="1" applyAlignment="1">
      <alignment vertical="center" wrapText="1"/>
    </xf>
    <xf numFmtId="0" fontId="78" fillId="0" borderId="0" xfId="0" applyFont="1" applyBorder="1" applyAlignment="1">
      <alignment vertical="center"/>
    </xf>
    <xf numFmtId="0" fontId="84" fillId="0" borderId="0" xfId="0" applyFont="1" applyBorder="1" applyAlignment="1">
      <alignment vertical="center"/>
    </xf>
    <xf numFmtId="0" fontId="61" fillId="0" borderId="0" xfId="0" applyFont="1" applyAlignment="1">
      <alignment horizontal="center" vertical="center"/>
    </xf>
    <xf numFmtId="0" fontId="61" fillId="33" borderId="0" xfId="0" applyFont="1" applyFill="1" applyAlignment="1">
      <alignment horizontal="center" vertical="center" wrapText="1"/>
    </xf>
    <xf numFmtId="0" fontId="41" fillId="33" borderId="0" xfId="0" applyFont="1" applyFill="1" applyAlignment="1">
      <alignment/>
    </xf>
    <xf numFmtId="0" fontId="41" fillId="0" borderId="0" xfId="0" applyFont="1" applyFill="1" applyAlignment="1">
      <alignment/>
    </xf>
    <xf numFmtId="3" fontId="41" fillId="0" borderId="11" xfId="0" applyNumberFormat="1"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0" xfId="0" applyFont="1" applyBorder="1" applyAlignment="1">
      <alignment/>
    </xf>
    <xf numFmtId="0" fontId="41" fillId="0" borderId="13" xfId="0" applyFont="1" applyBorder="1" applyAlignment="1">
      <alignment/>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4" xfId="0" applyFont="1" applyBorder="1" applyAlignment="1">
      <alignment horizontal="center" vertical="center"/>
    </xf>
    <xf numFmtId="0" fontId="61" fillId="0" borderId="16" xfId="0" applyFont="1" applyBorder="1" applyAlignment="1">
      <alignment horizontal="center" vertical="center" wrapText="1"/>
    </xf>
    <xf numFmtId="0" fontId="0" fillId="0" borderId="0" xfId="0" applyBorder="1" applyAlignment="1">
      <alignment/>
    </xf>
    <xf numFmtId="0" fontId="41" fillId="0" borderId="0" xfId="0" applyFont="1" applyBorder="1" applyAlignment="1">
      <alignment/>
    </xf>
    <xf numFmtId="0" fontId="0" fillId="0" borderId="17" xfId="0" applyBorder="1" applyAlignment="1">
      <alignment/>
    </xf>
    <xf numFmtId="0" fontId="41" fillId="0" borderId="17" xfId="0" applyFont="1" applyBorder="1" applyAlignment="1">
      <alignment/>
    </xf>
    <xf numFmtId="0" fontId="41" fillId="34" borderId="18" xfId="0" applyFont="1" applyFill="1" applyBorder="1" applyAlignment="1">
      <alignment/>
    </xf>
    <xf numFmtId="0" fontId="41" fillId="34" borderId="11" xfId="0" applyFont="1" applyFill="1" applyBorder="1" applyAlignment="1">
      <alignment/>
    </xf>
    <xf numFmtId="0" fontId="41" fillId="34" borderId="12" xfId="0" applyFont="1" applyFill="1" applyBorder="1" applyAlignment="1">
      <alignment/>
    </xf>
    <xf numFmtId="0" fontId="41" fillId="0" borderId="18" xfId="0" applyFont="1" applyBorder="1" applyAlignment="1">
      <alignment/>
    </xf>
    <xf numFmtId="0" fontId="41" fillId="0" borderId="19" xfId="0" applyFont="1" applyFill="1" applyBorder="1" applyAlignment="1">
      <alignment/>
    </xf>
    <xf numFmtId="0" fontId="61" fillId="0" borderId="0" xfId="0" applyFont="1" applyFill="1" applyAlignment="1">
      <alignment/>
    </xf>
    <xf numFmtId="0" fontId="81" fillId="0" borderId="0" xfId="0" applyFont="1" applyFill="1" applyAlignment="1">
      <alignment/>
    </xf>
    <xf numFmtId="0" fontId="41" fillId="0" borderId="0" xfId="0" applyFont="1" applyFill="1" applyAlignment="1">
      <alignment horizontal="center"/>
    </xf>
    <xf numFmtId="0" fontId="0" fillId="0" borderId="0" xfId="0" applyFill="1" applyAlignment="1">
      <alignment/>
    </xf>
    <xf numFmtId="0" fontId="85" fillId="0" borderId="0" xfId="0" applyFont="1" applyFill="1" applyAlignment="1">
      <alignment/>
    </xf>
    <xf numFmtId="0" fontId="85" fillId="0" borderId="0" xfId="0" applyFont="1" applyAlignment="1">
      <alignment/>
    </xf>
    <xf numFmtId="3" fontId="85" fillId="0" borderId="0" xfId="0" applyNumberFormat="1" applyFont="1" applyAlignment="1">
      <alignment/>
    </xf>
    <xf numFmtId="0" fontId="78" fillId="0" borderId="0" xfId="0" applyFont="1" applyFill="1" applyBorder="1" applyAlignment="1">
      <alignment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Border="1" applyAlignment="1">
      <alignment vertical="center"/>
    </xf>
    <xf numFmtId="0" fontId="83" fillId="0" borderId="0" xfId="0" applyFont="1" applyFill="1" applyBorder="1" applyAlignment="1">
      <alignment vertical="center"/>
    </xf>
    <xf numFmtId="166" fontId="86" fillId="0" borderId="0" xfId="0" applyNumberFormat="1" applyFont="1" applyBorder="1" applyAlignment="1">
      <alignment horizontal="center" vertical="center"/>
    </xf>
    <xf numFmtId="0" fontId="83" fillId="0" borderId="0" xfId="0" applyFont="1" applyAlignment="1">
      <alignment horizontal="center" vertical="center"/>
    </xf>
    <xf numFmtId="0" fontId="83" fillId="0" borderId="0" xfId="0" applyFont="1" applyAlignment="1">
      <alignment vertical="center" wrapText="1"/>
    </xf>
    <xf numFmtId="0" fontId="86" fillId="0" borderId="0" xfId="0" applyFont="1" applyAlignment="1">
      <alignment vertical="center"/>
    </xf>
    <xf numFmtId="0" fontId="87" fillId="0" borderId="0" xfId="0" applyFont="1" applyFill="1" applyAlignment="1">
      <alignment horizontal="center" vertical="center" wrapText="1"/>
    </xf>
    <xf numFmtId="0" fontId="87" fillId="0" borderId="20" xfId="0" applyFont="1" applyFill="1" applyBorder="1" applyAlignment="1">
      <alignment vertical="center"/>
    </xf>
    <xf numFmtId="0" fontId="41" fillId="34" borderId="19" xfId="0" applyFont="1" applyFill="1" applyBorder="1" applyAlignment="1">
      <alignment/>
    </xf>
    <xf numFmtId="0" fontId="41" fillId="34" borderId="10" xfId="0" applyFont="1" applyFill="1" applyBorder="1" applyAlignment="1">
      <alignment/>
    </xf>
    <xf numFmtId="0" fontId="41" fillId="34" borderId="13" xfId="0" applyFont="1" applyFill="1" applyBorder="1" applyAlignment="1">
      <alignment/>
    </xf>
    <xf numFmtId="0" fontId="61" fillId="0" borderId="21" xfId="0" applyFont="1" applyBorder="1" applyAlignment="1">
      <alignment horizontal="center" vertical="center" wrapText="1"/>
    </xf>
    <xf numFmtId="0" fontId="61" fillId="33" borderId="0" xfId="0" applyFont="1" applyFill="1" applyAlignment="1">
      <alignment/>
    </xf>
    <xf numFmtId="0" fontId="61" fillId="10" borderId="0" xfId="0" applyFont="1" applyFill="1" applyAlignment="1">
      <alignment/>
    </xf>
    <xf numFmtId="0" fontId="41" fillId="0" borderId="22" xfId="0" applyFont="1" applyFill="1" applyBorder="1" applyAlignment="1">
      <alignment/>
    </xf>
    <xf numFmtId="0" fontId="41" fillId="0" borderId="23" xfId="0" applyFont="1" applyFill="1" applyBorder="1" applyAlignment="1">
      <alignment/>
    </xf>
    <xf numFmtId="0" fontId="41" fillId="0" borderId="24" xfId="0" applyFont="1" applyFill="1" applyBorder="1" applyAlignment="1">
      <alignment/>
    </xf>
    <xf numFmtId="0" fontId="41" fillId="0" borderId="25" xfId="0" applyFont="1" applyFill="1" applyBorder="1" applyAlignment="1">
      <alignment/>
    </xf>
    <xf numFmtId="0" fontId="41" fillId="0" borderId="22" xfId="0" applyFont="1" applyBorder="1" applyAlignment="1">
      <alignment/>
    </xf>
    <xf numFmtId="0" fontId="41" fillId="0" borderId="23" xfId="0" applyFont="1" applyBorder="1" applyAlignment="1">
      <alignment/>
    </xf>
    <xf numFmtId="0" fontId="41" fillId="0" borderId="26" xfId="0" applyFont="1" applyBorder="1" applyAlignment="1">
      <alignment horizontal="center"/>
    </xf>
    <xf numFmtId="3" fontId="41" fillId="0" borderId="26" xfId="0" applyNumberFormat="1" applyFont="1" applyBorder="1" applyAlignment="1">
      <alignment horizontal="center"/>
    </xf>
    <xf numFmtId="174" fontId="0" fillId="0" borderId="27" xfId="46" applyNumberFormat="1" applyFont="1" applyBorder="1" applyAlignment="1">
      <alignment horizontal="center" vertical="center"/>
    </xf>
    <xf numFmtId="0" fontId="41" fillId="0" borderId="25" xfId="0" applyFont="1" applyBorder="1" applyAlignment="1">
      <alignment/>
    </xf>
    <xf numFmtId="0" fontId="41" fillId="0" borderId="14" xfId="0" applyFont="1" applyBorder="1" applyAlignment="1">
      <alignment horizontal="center"/>
    </xf>
    <xf numFmtId="0" fontId="61" fillId="0" borderId="14" xfId="0" applyFont="1" applyBorder="1" applyAlignment="1">
      <alignment/>
    </xf>
    <xf numFmtId="3" fontId="41" fillId="0" borderId="14" xfId="0" applyNumberFormat="1" applyFont="1" applyBorder="1" applyAlignment="1">
      <alignment horizontal="center"/>
    </xf>
    <xf numFmtId="0" fontId="61" fillId="0" borderId="22" xfId="0" applyFont="1" applyBorder="1" applyAlignment="1">
      <alignment/>
    </xf>
    <xf numFmtId="3" fontId="41" fillId="0" borderId="28" xfId="0" applyNumberFormat="1" applyFont="1" applyBorder="1" applyAlignment="1">
      <alignment horizontal="center"/>
    </xf>
    <xf numFmtId="3" fontId="41" fillId="0" borderId="29" xfId="0" applyNumberFormat="1" applyFont="1" applyBorder="1" applyAlignment="1">
      <alignment horizontal="center"/>
    </xf>
    <xf numFmtId="0" fontId="61" fillId="0" borderId="23" xfId="0" applyFont="1" applyBorder="1" applyAlignment="1">
      <alignment/>
    </xf>
    <xf numFmtId="3" fontId="41" fillId="0" borderId="30" xfId="0" applyNumberFormat="1" applyFont="1" applyBorder="1" applyAlignment="1">
      <alignment horizontal="center"/>
    </xf>
    <xf numFmtId="0" fontId="61" fillId="0" borderId="25" xfId="0" applyFont="1" applyBorder="1" applyAlignment="1">
      <alignment/>
    </xf>
    <xf numFmtId="3" fontId="41" fillId="0" borderId="31" xfId="0" applyNumberFormat="1" applyFont="1" applyBorder="1" applyAlignment="1">
      <alignment horizontal="center"/>
    </xf>
    <xf numFmtId="3" fontId="41" fillId="0" borderId="32" xfId="0" applyNumberFormat="1" applyFont="1" applyBorder="1" applyAlignment="1">
      <alignment horizontal="center"/>
    </xf>
    <xf numFmtId="3" fontId="41" fillId="0" borderId="33" xfId="0" applyNumberFormat="1" applyFont="1" applyBorder="1" applyAlignment="1">
      <alignment horizontal="center"/>
    </xf>
    <xf numFmtId="3" fontId="41" fillId="0" borderId="34" xfId="0" applyNumberFormat="1" applyFont="1" applyBorder="1" applyAlignment="1">
      <alignment horizontal="center"/>
    </xf>
    <xf numFmtId="3" fontId="41" fillId="0" borderId="35" xfId="0" applyNumberFormat="1" applyFont="1" applyBorder="1" applyAlignment="1">
      <alignment horizontal="center"/>
    </xf>
    <xf numFmtId="0" fontId="87" fillId="0" borderId="36" xfId="0" applyFont="1" applyFill="1" applyBorder="1" applyAlignment="1">
      <alignment vertical="center"/>
    </xf>
    <xf numFmtId="0" fontId="87" fillId="0" borderId="0" xfId="0" applyFont="1" applyFill="1" applyBorder="1" applyAlignment="1">
      <alignment vertical="center"/>
    </xf>
    <xf numFmtId="174" fontId="41" fillId="0" borderId="14" xfId="46" applyNumberFormat="1" applyFont="1" applyBorder="1" applyAlignment="1">
      <alignment horizontal="center" vertical="center" readingOrder="1"/>
    </xf>
    <xf numFmtId="0" fontId="41" fillId="0" borderId="37" xfId="0" applyFont="1" applyBorder="1" applyAlignment="1">
      <alignment/>
    </xf>
    <xf numFmtId="174" fontId="41" fillId="0" borderId="28" xfId="46" applyNumberFormat="1" applyFont="1" applyBorder="1" applyAlignment="1">
      <alignment horizontal="center" vertical="center" readingOrder="1"/>
    </xf>
    <xf numFmtId="0" fontId="41" fillId="0" borderId="38" xfId="0" applyFont="1" applyBorder="1" applyAlignment="1">
      <alignment/>
    </xf>
    <xf numFmtId="0" fontId="41" fillId="0" borderId="39" xfId="0" applyFont="1" applyBorder="1" applyAlignment="1">
      <alignment/>
    </xf>
    <xf numFmtId="174" fontId="41" fillId="0" borderId="31" xfId="46" applyNumberFormat="1" applyFont="1" applyBorder="1" applyAlignment="1">
      <alignment horizontal="center" vertical="center" readingOrder="1"/>
    </xf>
    <xf numFmtId="0" fontId="61" fillId="0" borderId="18" xfId="0" applyFont="1" applyBorder="1" applyAlignment="1">
      <alignment horizontal="center" vertical="center" readingOrder="1"/>
    </xf>
    <xf numFmtId="3" fontId="0" fillId="0" borderId="18" xfId="0" applyNumberFormat="1" applyBorder="1" applyAlignment="1">
      <alignment horizontal="center"/>
    </xf>
    <xf numFmtId="174" fontId="41" fillId="0" borderId="28" xfId="46" applyNumberFormat="1" applyFont="1" applyBorder="1" applyAlignment="1">
      <alignment horizontal="center" vertical="center"/>
    </xf>
    <xf numFmtId="174" fontId="41" fillId="0" borderId="14" xfId="46" applyNumberFormat="1" applyFont="1" applyBorder="1" applyAlignment="1">
      <alignment horizontal="center" vertical="center"/>
    </xf>
    <xf numFmtId="174" fontId="41" fillId="0" borderId="31" xfId="46" applyNumberFormat="1" applyFont="1" applyBorder="1" applyAlignment="1">
      <alignment horizontal="center" vertical="center"/>
    </xf>
    <xf numFmtId="3" fontId="41" fillId="0" borderId="37" xfId="0" applyNumberFormat="1" applyFont="1" applyBorder="1" applyAlignment="1">
      <alignment/>
    </xf>
    <xf numFmtId="3" fontId="41" fillId="0" borderId="39" xfId="0" applyNumberFormat="1" applyFont="1" applyBorder="1" applyAlignment="1">
      <alignment/>
    </xf>
    <xf numFmtId="0" fontId="41" fillId="0" borderId="40" xfId="0" applyFont="1" applyBorder="1" applyAlignment="1">
      <alignment/>
    </xf>
    <xf numFmtId="0" fontId="41" fillId="0" borderId="41" xfId="0" applyFont="1" applyBorder="1" applyAlignment="1">
      <alignment/>
    </xf>
    <xf numFmtId="0" fontId="41" fillId="0" borderId="42" xfId="0" applyFont="1" applyBorder="1" applyAlignment="1">
      <alignment/>
    </xf>
    <xf numFmtId="3" fontId="41" fillId="0" borderId="40" xfId="0" applyNumberFormat="1" applyFont="1" applyBorder="1" applyAlignment="1">
      <alignment/>
    </xf>
    <xf numFmtId="3" fontId="41" fillId="0" borderId="42" xfId="0" applyNumberFormat="1" applyFont="1" applyBorder="1" applyAlignment="1">
      <alignment/>
    </xf>
    <xf numFmtId="0" fontId="41" fillId="0" borderId="18" xfId="0" applyFont="1" applyBorder="1" applyAlignment="1">
      <alignment horizontal="center" vertical="center"/>
    </xf>
    <xf numFmtId="0" fontId="88" fillId="0" borderId="0" xfId="0" applyFont="1" applyFill="1" applyBorder="1" applyAlignment="1">
      <alignment vertical="center" wrapText="1"/>
    </xf>
    <xf numFmtId="3" fontId="61" fillId="0" borderId="23" xfId="0" applyNumberFormat="1" applyFont="1" applyBorder="1" applyAlignment="1">
      <alignment/>
    </xf>
    <xf numFmtId="3" fontId="61" fillId="0" borderId="25" xfId="0" applyNumberFormat="1" applyFont="1" applyBorder="1" applyAlignment="1">
      <alignment/>
    </xf>
    <xf numFmtId="0" fontId="41" fillId="30" borderId="22" xfId="0" applyFont="1" applyFill="1" applyBorder="1" applyAlignment="1">
      <alignment/>
    </xf>
    <xf numFmtId="0" fontId="41" fillId="30" borderId="23" xfId="0" applyFont="1" applyFill="1" applyBorder="1" applyAlignment="1">
      <alignment/>
    </xf>
    <xf numFmtId="0" fontId="41" fillId="30" borderId="25" xfId="0" applyFont="1" applyFill="1" applyBorder="1" applyAlignment="1">
      <alignment/>
    </xf>
    <xf numFmtId="0" fontId="61" fillId="30" borderId="22" xfId="0" applyFont="1" applyFill="1" applyBorder="1" applyAlignment="1">
      <alignment/>
    </xf>
    <xf numFmtId="0" fontId="61" fillId="30" borderId="23" xfId="0" applyFont="1" applyFill="1" applyBorder="1" applyAlignment="1">
      <alignment/>
    </xf>
    <xf numFmtId="0" fontId="61" fillId="30" borderId="25" xfId="0" applyFont="1" applyFill="1" applyBorder="1" applyAlignment="1">
      <alignment/>
    </xf>
    <xf numFmtId="0" fontId="41" fillId="30" borderId="43" xfId="0" applyFont="1" applyFill="1" applyBorder="1" applyAlignment="1">
      <alignment horizontal="center"/>
    </xf>
    <xf numFmtId="0" fontId="41" fillId="30" borderId="10" xfId="0" applyFont="1" applyFill="1" applyBorder="1" applyAlignment="1">
      <alignment horizontal="center"/>
    </xf>
    <xf numFmtId="0" fontId="41" fillId="30" borderId="44" xfId="0" applyFont="1" applyFill="1" applyBorder="1" applyAlignment="1">
      <alignment horizontal="center"/>
    </xf>
    <xf numFmtId="174" fontId="41" fillId="0" borderId="43" xfId="46" applyNumberFormat="1" applyFont="1" applyFill="1" applyBorder="1" applyAlignment="1">
      <alignment vertical="center"/>
    </xf>
    <xf numFmtId="174" fontId="41" fillId="0" borderId="10" xfId="46" applyNumberFormat="1" applyFont="1" applyFill="1" applyBorder="1" applyAlignment="1">
      <alignment vertical="center"/>
    </xf>
    <xf numFmtId="174" fontId="41" fillId="0" borderId="44" xfId="46" applyNumberFormat="1" applyFont="1" applyFill="1" applyBorder="1" applyAlignment="1">
      <alignment vertical="center"/>
    </xf>
    <xf numFmtId="174" fontId="41" fillId="0" borderId="43" xfId="46" applyNumberFormat="1" applyFont="1" applyBorder="1" applyAlignment="1">
      <alignment horizontal="center"/>
    </xf>
    <xf numFmtId="174" fontId="41" fillId="0" borderId="10" xfId="46" applyNumberFormat="1" applyFont="1" applyBorder="1" applyAlignment="1">
      <alignment horizontal="center"/>
    </xf>
    <xf numFmtId="174" fontId="41" fillId="0" borderId="44" xfId="46" applyNumberFormat="1" applyFont="1" applyBorder="1" applyAlignment="1">
      <alignment horizontal="center"/>
    </xf>
    <xf numFmtId="174" fontId="0" fillId="0" borderId="10" xfId="46" applyNumberFormat="1" applyFont="1" applyBorder="1" applyAlignment="1">
      <alignment horizontal="center" vertical="center"/>
    </xf>
    <xf numFmtId="174" fontId="0" fillId="0" borderId="44" xfId="46" applyNumberFormat="1" applyFont="1" applyBorder="1" applyAlignment="1">
      <alignment horizontal="center" vertical="center"/>
    </xf>
    <xf numFmtId="0" fontId="41" fillId="30" borderId="18" xfId="0" applyFont="1" applyFill="1" applyBorder="1" applyAlignment="1">
      <alignment horizontal="center"/>
    </xf>
    <xf numFmtId="0" fontId="41" fillId="30" borderId="11" xfId="0" applyFont="1" applyFill="1" applyBorder="1" applyAlignment="1">
      <alignment horizontal="center"/>
    </xf>
    <xf numFmtId="0" fontId="41" fillId="30" borderId="27" xfId="0" applyFont="1" applyFill="1" applyBorder="1" applyAlignment="1">
      <alignment horizontal="center"/>
    </xf>
    <xf numFmtId="0" fontId="41" fillId="30" borderId="26" xfId="0" applyFont="1" applyFill="1" applyBorder="1" applyAlignment="1">
      <alignment horizontal="center"/>
    </xf>
    <xf numFmtId="174" fontId="41" fillId="0" borderId="26" xfId="46" applyNumberFormat="1" applyFont="1" applyFill="1" applyBorder="1" applyAlignment="1">
      <alignment vertical="center"/>
    </xf>
    <xf numFmtId="174" fontId="41" fillId="0" borderId="11" xfId="46" applyNumberFormat="1" applyFont="1" applyFill="1" applyBorder="1" applyAlignment="1">
      <alignment vertical="center"/>
    </xf>
    <xf numFmtId="174" fontId="41" fillId="0" borderId="27" xfId="46" applyNumberFormat="1" applyFont="1" applyFill="1" applyBorder="1" applyAlignment="1">
      <alignment vertical="center"/>
    </xf>
    <xf numFmtId="174" fontId="41" fillId="0" borderId="26" xfId="46" applyNumberFormat="1" applyFont="1" applyBorder="1" applyAlignment="1">
      <alignment horizontal="center"/>
    </xf>
    <xf numFmtId="174" fontId="41" fillId="0" borderId="11" xfId="46" applyNumberFormat="1" applyFont="1" applyBorder="1" applyAlignment="1">
      <alignment horizontal="center"/>
    </xf>
    <xf numFmtId="174" fontId="41" fillId="0" borderId="27" xfId="46" applyNumberFormat="1" applyFont="1" applyBorder="1" applyAlignment="1">
      <alignment horizontal="center"/>
    </xf>
    <xf numFmtId="174" fontId="0" fillId="0" borderId="11" xfId="46" applyNumberFormat="1" applyFont="1" applyBorder="1" applyAlignment="1">
      <alignment horizontal="center" vertical="center"/>
    </xf>
    <xf numFmtId="0" fontId="41" fillId="0" borderId="18" xfId="0" applyFont="1" applyBorder="1" applyAlignment="1">
      <alignment horizontal="center"/>
    </xf>
    <xf numFmtId="0" fontId="61" fillId="0" borderId="18" xfId="0" applyFont="1" applyBorder="1" applyAlignment="1">
      <alignment/>
    </xf>
    <xf numFmtId="3" fontId="41" fillId="0" borderId="38" xfId="0" applyNumberFormat="1" applyFont="1" applyBorder="1" applyAlignment="1">
      <alignment/>
    </xf>
    <xf numFmtId="0" fontId="0" fillId="0" borderId="22" xfId="0" applyBorder="1" applyAlignment="1">
      <alignment horizontal="center"/>
    </xf>
    <xf numFmtId="3" fontId="0" fillId="0" borderId="45" xfId="0" applyNumberFormat="1" applyBorder="1" applyAlignment="1">
      <alignment horizontal="center"/>
    </xf>
    <xf numFmtId="3" fontId="41" fillId="0" borderId="46" xfId="0" applyNumberFormat="1" applyFont="1" applyBorder="1" applyAlignment="1">
      <alignment horizontal="center"/>
    </xf>
    <xf numFmtId="3" fontId="41" fillId="0" borderId="47" xfId="0" applyNumberFormat="1" applyFont="1" applyBorder="1" applyAlignment="1">
      <alignment horizontal="center"/>
    </xf>
    <xf numFmtId="3" fontId="41" fillId="0" borderId="48" xfId="0" applyNumberFormat="1" applyFont="1" applyBorder="1" applyAlignment="1">
      <alignment horizontal="center"/>
    </xf>
    <xf numFmtId="3" fontId="41" fillId="0" borderId="37" xfId="0" applyNumberFormat="1" applyFont="1" applyBorder="1" applyAlignment="1">
      <alignment horizontal="center"/>
    </xf>
    <xf numFmtId="3" fontId="41" fillId="0" borderId="38" xfId="0" applyNumberFormat="1" applyFont="1" applyBorder="1" applyAlignment="1">
      <alignment horizontal="center"/>
    </xf>
    <xf numFmtId="3" fontId="41" fillId="0" borderId="39" xfId="0" applyNumberFormat="1" applyFont="1" applyBorder="1" applyAlignment="1">
      <alignment horizontal="center"/>
    </xf>
    <xf numFmtId="166" fontId="78" fillId="35" borderId="49" xfId="0" applyNumberFormat="1" applyFont="1" applyFill="1" applyBorder="1" applyAlignment="1">
      <alignment horizontal="center" vertical="center"/>
    </xf>
    <xf numFmtId="166" fontId="78" fillId="0" borderId="49" xfId="0" applyNumberFormat="1" applyFont="1" applyFill="1" applyBorder="1" applyAlignment="1">
      <alignment horizontal="center" vertical="center"/>
    </xf>
    <xf numFmtId="0" fontId="78" fillId="0" borderId="49" xfId="0" applyFont="1" applyFill="1" applyBorder="1" applyAlignment="1">
      <alignment vertical="center"/>
    </xf>
    <xf numFmtId="0" fontId="78" fillId="35" borderId="49" xfId="0" applyFont="1" applyFill="1" applyBorder="1" applyAlignment="1">
      <alignment vertical="center"/>
    </xf>
    <xf numFmtId="0" fontId="82" fillId="0" borderId="50" xfId="0" applyFont="1" applyBorder="1" applyAlignment="1">
      <alignment vertical="center"/>
    </xf>
    <xf numFmtId="0" fontId="83" fillId="0" borderId="50" xfId="0" applyFont="1" applyFill="1" applyBorder="1" applyAlignment="1">
      <alignment vertical="center" wrapText="1"/>
    </xf>
    <xf numFmtId="0" fontId="78" fillId="0" borderId="50" xfId="0" applyFont="1" applyBorder="1" applyAlignment="1">
      <alignment vertical="center"/>
    </xf>
    <xf numFmtId="174" fontId="41" fillId="0" borderId="11" xfId="46" applyNumberFormat="1" applyFont="1" applyFill="1" applyBorder="1" applyAlignment="1">
      <alignment horizontal="center" vertical="center"/>
    </xf>
    <xf numFmtId="174" fontId="41" fillId="0" borderId="27" xfId="46" applyNumberFormat="1" applyFont="1" applyFill="1" applyBorder="1" applyAlignment="1">
      <alignment horizontal="center" vertical="center"/>
    </xf>
    <xf numFmtId="174" fontId="41" fillId="0" borderId="26" xfId="46" applyNumberFormat="1" applyFont="1" applyFill="1" applyBorder="1" applyAlignment="1">
      <alignment horizontal="center" vertical="center"/>
    </xf>
    <xf numFmtId="174" fontId="41" fillId="0" borderId="18" xfId="46" applyNumberFormat="1" applyFont="1" applyFill="1" applyBorder="1" applyAlignment="1">
      <alignment horizontal="center" vertical="center"/>
    </xf>
    <xf numFmtId="0" fontId="41" fillId="0" borderId="51" xfId="0" applyFont="1" applyFill="1" applyBorder="1" applyAlignment="1">
      <alignment/>
    </xf>
    <xf numFmtId="174" fontId="41" fillId="0" borderId="12" xfId="46" applyNumberFormat="1" applyFont="1" applyFill="1" applyBorder="1" applyAlignment="1">
      <alignment horizontal="center" vertical="center"/>
    </xf>
    <xf numFmtId="3" fontId="41" fillId="0" borderId="24" xfId="0" applyNumberFormat="1" applyFont="1" applyFill="1" applyBorder="1" applyAlignment="1">
      <alignment/>
    </xf>
    <xf numFmtId="3" fontId="41" fillId="0" borderId="51" xfId="0" applyNumberFormat="1" applyFont="1" applyFill="1" applyBorder="1" applyAlignment="1">
      <alignment/>
    </xf>
    <xf numFmtId="174" fontId="0" fillId="0" borderId="12" xfId="46" applyNumberFormat="1" applyFont="1" applyFill="1" applyBorder="1" applyAlignment="1">
      <alignment horizontal="center" vertical="center"/>
    </xf>
    <xf numFmtId="3" fontId="41" fillId="0" borderId="23" xfId="0" applyNumberFormat="1" applyFont="1" applyFill="1" applyBorder="1" applyAlignment="1">
      <alignment/>
    </xf>
    <xf numFmtId="3" fontId="41" fillId="0" borderId="25" xfId="0" applyNumberFormat="1" applyFont="1" applyFill="1" applyBorder="1" applyAlignment="1">
      <alignment/>
    </xf>
    <xf numFmtId="174" fontId="0" fillId="0" borderId="27" xfId="46" applyNumberFormat="1" applyFont="1" applyFill="1" applyBorder="1" applyAlignment="1">
      <alignment horizontal="center" vertical="center"/>
    </xf>
    <xf numFmtId="0" fontId="0" fillId="0" borderId="0" xfId="0" applyFont="1" applyAlignment="1">
      <alignment/>
    </xf>
    <xf numFmtId="3" fontId="0" fillId="0" borderId="0" xfId="0" applyNumberFormat="1" applyFont="1" applyAlignment="1">
      <alignment/>
    </xf>
    <xf numFmtId="3" fontId="0" fillId="0" borderId="46" xfId="0" applyNumberFormat="1" applyFont="1" applyBorder="1" applyAlignment="1">
      <alignment/>
    </xf>
    <xf numFmtId="3" fontId="0" fillId="0" borderId="47" xfId="0" applyNumberFormat="1" applyFont="1" applyBorder="1" applyAlignment="1">
      <alignment/>
    </xf>
    <xf numFmtId="0" fontId="88" fillId="0" borderId="0" xfId="0" applyFont="1" applyFill="1" applyBorder="1" applyAlignment="1">
      <alignment horizontal="center" vertical="center" wrapText="1"/>
    </xf>
    <xf numFmtId="0" fontId="87" fillId="2" borderId="0" xfId="0" applyFont="1" applyFill="1" applyAlignment="1">
      <alignment horizontal="center" vertical="center" wrapText="1"/>
    </xf>
    <xf numFmtId="0" fontId="89" fillId="0" borderId="0" xfId="0" applyFont="1" applyFill="1" applyBorder="1" applyAlignment="1">
      <alignment horizontal="right"/>
    </xf>
    <xf numFmtId="0" fontId="90" fillId="0" borderId="0" xfId="0" applyFont="1" applyFill="1" applyBorder="1" applyAlignment="1">
      <alignment vertical="center"/>
    </xf>
    <xf numFmtId="0" fontId="78" fillId="0" borderId="52" xfId="0" applyFont="1" applyBorder="1" applyAlignment="1">
      <alignment vertical="center"/>
    </xf>
    <xf numFmtId="0" fontId="78" fillId="35" borderId="52" xfId="0" applyFont="1" applyFill="1" applyBorder="1" applyAlignment="1">
      <alignment vertical="center"/>
    </xf>
    <xf numFmtId="0" fontId="87" fillId="34" borderId="0" xfId="0" applyFont="1" applyFill="1" applyAlignment="1">
      <alignment horizontal="center" vertical="center" wrapText="1"/>
    </xf>
    <xf numFmtId="0" fontId="91" fillId="0" borderId="0" xfId="0" applyFont="1" applyBorder="1" applyAlignment="1">
      <alignment horizontal="center"/>
    </xf>
    <xf numFmtId="0" fontId="79" fillId="0" borderId="0" xfId="0" applyFont="1" applyAlignment="1">
      <alignment horizontal="center"/>
    </xf>
    <xf numFmtId="166" fontId="78" fillId="0" borderId="11" xfId="0" applyNumberFormat="1" applyFont="1" applyBorder="1" applyAlignment="1">
      <alignment horizontal="center" vertical="center"/>
    </xf>
    <xf numFmtId="0" fontId="87" fillId="2" borderId="0" xfId="0" applyFont="1" applyFill="1" applyAlignment="1">
      <alignment horizontal="center" vertical="center" wrapText="1"/>
    </xf>
    <xf numFmtId="0" fontId="89" fillId="0" borderId="0" xfId="0" applyFont="1" applyFill="1" applyBorder="1" applyAlignment="1">
      <alignment horizontal="right"/>
    </xf>
    <xf numFmtId="0" fontId="88" fillId="0" borderId="0" xfId="0" applyFont="1" applyFill="1" applyBorder="1" applyAlignment="1">
      <alignment horizontal="center" vertical="center" wrapText="1"/>
    </xf>
    <xf numFmtId="0" fontId="83" fillId="0" borderId="0" xfId="0" applyFont="1" applyFill="1" applyBorder="1" applyAlignment="1">
      <alignment vertical="center" wrapText="1"/>
    </xf>
    <xf numFmtId="0" fontId="2" fillId="35" borderId="49" xfId="0" applyFont="1" applyFill="1" applyBorder="1" applyAlignment="1">
      <alignment vertical="center"/>
    </xf>
    <xf numFmtId="0" fontId="87" fillId="2" borderId="0" xfId="0" applyFont="1" applyFill="1" applyAlignment="1">
      <alignment horizontal="center" vertical="center" wrapText="1"/>
    </xf>
    <xf numFmtId="0" fontId="89" fillId="0" borderId="0" xfId="0" applyFont="1" applyFill="1" applyBorder="1" applyAlignment="1">
      <alignment horizontal="right"/>
    </xf>
    <xf numFmtId="0" fontId="88" fillId="0" borderId="0" xfId="0" applyFont="1" applyFill="1" applyBorder="1" applyAlignment="1">
      <alignment horizontal="center" vertical="center" wrapText="1"/>
    </xf>
    <xf numFmtId="166" fontId="2" fillId="0" borderId="11" xfId="0" applyNumberFormat="1" applyFont="1" applyBorder="1" applyAlignment="1">
      <alignment horizontal="center" vertical="center"/>
    </xf>
    <xf numFmtId="0" fontId="92" fillId="0" borderId="0" xfId="0" applyFont="1" applyBorder="1" applyAlignment="1">
      <alignment horizontal="center"/>
    </xf>
    <xf numFmtId="0" fontId="93" fillId="0" borderId="0" xfId="0" applyFont="1" applyBorder="1" applyAlignment="1">
      <alignment horizontal="center"/>
    </xf>
    <xf numFmtId="0" fontId="94" fillId="0" borderId="0" xfId="0" applyFont="1" applyBorder="1" applyAlignment="1">
      <alignment horizontal="center"/>
    </xf>
    <xf numFmtId="0" fontId="95" fillId="0" borderId="0" xfId="0" applyFont="1" applyBorder="1" applyAlignment="1">
      <alignment horizontal="center"/>
    </xf>
    <xf numFmtId="0" fontId="78" fillId="0" borderId="12" xfId="0" applyFont="1" applyFill="1" applyBorder="1" applyAlignment="1">
      <alignment vertical="center"/>
    </xf>
    <xf numFmtId="166" fontId="78" fillId="0" borderId="12" xfId="0" applyNumberFormat="1" applyFont="1" applyBorder="1" applyAlignment="1">
      <alignment horizontal="center" vertical="center"/>
    </xf>
    <xf numFmtId="0" fontId="78" fillId="0" borderId="53" xfId="0" applyFont="1" applyBorder="1" applyAlignment="1">
      <alignment vertical="center"/>
    </xf>
    <xf numFmtId="0" fontId="96" fillId="23" borderId="19" xfId="0" applyFont="1" applyFill="1" applyBorder="1" applyAlignment="1">
      <alignment horizontal="center" vertical="center" wrapText="1"/>
    </xf>
    <xf numFmtId="0" fontId="78" fillId="0" borderId="19" xfId="0" applyFont="1" applyBorder="1" applyAlignment="1">
      <alignment vertical="center"/>
    </xf>
    <xf numFmtId="0" fontId="2" fillId="0" borderId="19" xfId="0" applyFont="1" applyBorder="1" applyAlignment="1">
      <alignment vertical="center"/>
    </xf>
    <xf numFmtId="166" fontId="78" fillId="0" borderId="54" xfId="0" applyNumberFormat="1" applyFont="1" applyBorder="1" applyAlignment="1">
      <alignment horizontal="center" vertical="center"/>
    </xf>
    <xf numFmtId="0" fontId="78" fillId="35" borderId="55" xfId="0" applyFont="1" applyFill="1" applyBorder="1" applyAlignment="1">
      <alignment vertical="center"/>
    </xf>
    <xf numFmtId="0" fontId="78" fillId="0" borderId="55" xfId="0" applyFont="1" applyBorder="1" applyAlignment="1">
      <alignment vertical="center"/>
    </xf>
    <xf numFmtId="166" fontId="78" fillId="0" borderId="56" xfId="0" applyNumberFormat="1" applyFont="1" applyBorder="1" applyAlignment="1">
      <alignment horizontal="center" vertical="center"/>
    </xf>
    <xf numFmtId="0" fontId="78" fillId="0" borderId="56" xfId="0" applyFont="1" applyBorder="1" applyAlignment="1">
      <alignment vertical="center"/>
    </xf>
    <xf numFmtId="0" fontId="78" fillId="35" borderId="57" xfId="0" applyFont="1" applyFill="1" applyBorder="1" applyAlignment="1">
      <alignment vertical="center"/>
    </xf>
    <xf numFmtId="0" fontId="3" fillId="36" borderId="19" xfId="0" applyFont="1" applyFill="1" applyBorder="1" applyAlignment="1">
      <alignment horizontal="center" vertical="center" wrapText="1"/>
    </xf>
    <xf numFmtId="0" fontId="96" fillId="20" borderId="19" xfId="0" applyFont="1" applyFill="1" applyBorder="1" applyAlignment="1">
      <alignment horizontal="center" vertical="center" wrapText="1"/>
    </xf>
    <xf numFmtId="0" fontId="83" fillId="0" borderId="19" xfId="0" applyFont="1" applyBorder="1" applyAlignment="1">
      <alignment vertical="center"/>
    </xf>
    <xf numFmtId="166" fontId="78" fillId="0" borderId="58" xfId="0" applyNumberFormat="1" applyFont="1" applyBorder="1" applyAlignment="1">
      <alignment horizontal="center" vertical="center"/>
    </xf>
    <xf numFmtId="166" fontId="78" fillId="35" borderId="59" xfId="0" applyNumberFormat="1" applyFont="1" applyFill="1" applyBorder="1" applyAlignment="1">
      <alignment horizontal="center" vertical="center"/>
    </xf>
    <xf numFmtId="166" fontId="78" fillId="0" borderId="59" xfId="0" applyNumberFormat="1" applyFont="1" applyBorder="1" applyAlignment="1">
      <alignment horizontal="center" vertical="center"/>
    </xf>
    <xf numFmtId="0" fontId="78" fillId="35" borderId="59" xfId="0" applyFont="1" applyFill="1" applyBorder="1" applyAlignment="1">
      <alignment vertical="center"/>
    </xf>
    <xf numFmtId="0" fontId="78" fillId="0" borderId="59" xfId="0" applyFont="1" applyBorder="1" applyAlignment="1">
      <alignment vertical="center"/>
    </xf>
    <xf numFmtId="0" fontId="78" fillId="35" borderId="60" xfId="0" applyFont="1" applyFill="1" applyBorder="1" applyAlignment="1">
      <alignment vertical="center"/>
    </xf>
    <xf numFmtId="0" fontId="78" fillId="34" borderId="19" xfId="0" applyFont="1" applyFill="1" applyBorder="1" applyAlignment="1">
      <alignment vertical="center" wrapText="1"/>
    </xf>
    <xf numFmtId="0" fontId="78" fillId="34" borderId="55" xfId="0" applyFont="1" applyFill="1" applyBorder="1" applyAlignment="1">
      <alignment vertical="center" wrapText="1"/>
    </xf>
    <xf numFmtId="0" fontId="96" fillId="37" borderId="19" xfId="0" applyFont="1" applyFill="1" applyBorder="1" applyAlignment="1">
      <alignment horizontal="center" vertical="center" wrapText="1"/>
    </xf>
    <xf numFmtId="0" fontId="78" fillId="38" borderId="55" xfId="0" applyFont="1" applyFill="1" applyBorder="1" applyAlignment="1">
      <alignment vertical="center" wrapText="1"/>
    </xf>
    <xf numFmtId="0" fontId="78" fillId="39" borderId="55" xfId="0" applyFont="1" applyFill="1" applyBorder="1" applyAlignment="1">
      <alignment vertical="center"/>
    </xf>
    <xf numFmtId="166" fontId="78" fillId="39" borderId="56" xfId="0" applyNumberFormat="1" applyFont="1" applyFill="1" applyBorder="1" applyAlignment="1">
      <alignment horizontal="center" vertical="center"/>
    </xf>
    <xf numFmtId="0" fontId="78" fillId="39" borderId="56" xfId="0" applyFont="1" applyFill="1" applyBorder="1" applyAlignment="1">
      <alignment vertical="center"/>
    </xf>
    <xf numFmtId="0" fontId="78" fillId="38" borderId="57" xfId="0" applyFont="1" applyFill="1" applyBorder="1" applyAlignment="1">
      <alignment vertical="center" wrapText="1"/>
    </xf>
    <xf numFmtId="0" fontId="78" fillId="39" borderId="57" xfId="0" applyFont="1" applyFill="1" applyBorder="1" applyAlignment="1">
      <alignment vertical="center"/>
    </xf>
    <xf numFmtId="0" fontId="78" fillId="39" borderId="61" xfId="0" applyFont="1" applyFill="1" applyBorder="1" applyAlignment="1">
      <alignment vertical="center"/>
    </xf>
    <xf numFmtId="0" fontId="2" fillId="39" borderId="49" xfId="0" applyFont="1" applyFill="1" applyBorder="1" applyAlignment="1">
      <alignment vertical="center"/>
    </xf>
    <xf numFmtId="166" fontId="78" fillId="39" borderId="49" xfId="0" applyNumberFormat="1" applyFont="1" applyFill="1" applyBorder="1" applyAlignment="1">
      <alignment horizontal="center" vertical="center"/>
    </xf>
    <xf numFmtId="0" fontId="78" fillId="39" borderId="52" xfId="0" applyFont="1" applyFill="1" applyBorder="1" applyAlignment="1">
      <alignment vertical="center"/>
    </xf>
    <xf numFmtId="0" fontId="78" fillId="39" borderId="49" xfId="0" applyFont="1" applyFill="1" applyBorder="1" applyAlignment="1">
      <alignment vertical="center"/>
    </xf>
    <xf numFmtId="0" fontId="78" fillId="40" borderId="55" xfId="0" applyFont="1" applyFill="1" applyBorder="1" applyAlignment="1">
      <alignment vertical="center"/>
    </xf>
    <xf numFmtId="166" fontId="78" fillId="40" borderId="56" xfId="0" applyNumberFormat="1" applyFont="1" applyFill="1" applyBorder="1" applyAlignment="1">
      <alignment horizontal="center" vertical="center"/>
    </xf>
    <xf numFmtId="0" fontId="78" fillId="40" borderId="56" xfId="0" applyFont="1" applyFill="1" applyBorder="1" applyAlignment="1">
      <alignment vertical="center"/>
    </xf>
    <xf numFmtId="0" fontId="78" fillId="40" borderId="57" xfId="0" applyFont="1" applyFill="1" applyBorder="1" applyAlignment="1">
      <alignment vertical="center"/>
    </xf>
    <xf numFmtId="0" fontId="78" fillId="40" borderId="61" xfId="0" applyFont="1" applyFill="1" applyBorder="1" applyAlignment="1">
      <alignment vertical="center"/>
    </xf>
    <xf numFmtId="0" fontId="2" fillId="40" borderId="49" xfId="0" applyFont="1" applyFill="1" applyBorder="1" applyAlignment="1">
      <alignment vertical="center"/>
    </xf>
    <xf numFmtId="166" fontId="78" fillId="40" borderId="49" xfId="0" applyNumberFormat="1" applyFont="1" applyFill="1" applyBorder="1" applyAlignment="1">
      <alignment horizontal="center" vertical="center"/>
    </xf>
    <xf numFmtId="0" fontId="78" fillId="40" borderId="52" xfId="0" applyFont="1" applyFill="1" applyBorder="1" applyAlignment="1">
      <alignment vertical="center"/>
    </xf>
    <xf numFmtId="0" fontId="78" fillId="40" borderId="49" xfId="0" applyFont="1" applyFill="1" applyBorder="1" applyAlignment="1">
      <alignment vertical="center"/>
    </xf>
    <xf numFmtId="0" fontId="78" fillId="41" borderId="55" xfId="0" applyFont="1" applyFill="1" applyBorder="1" applyAlignment="1">
      <alignment vertical="center"/>
    </xf>
    <xf numFmtId="0" fontId="78" fillId="42" borderId="55" xfId="0" applyFont="1" applyFill="1" applyBorder="1" applyAlignment="1">
      <alignment vertical="center"/>
    </xf>
    <xf numFmtId="166" fontId="78" fillId="42" borderId="56" xfId="0" applyNumberFormat="1" applyFont="1" applyFill="1" applyBorder="1" applyAlignment="1">
      <alignment horizontal="center" vertical="center"/>
    </xf>
    <xf numFmtId="0" fontId="78" fillId="41" borderId="56" xfId="0" applyFont="1" applyFill="1" applyBorder="1" applyAlignment="1">
      <alignment vertical="center"/>
    </xf>
    <xf numFmtId="0" fontId="78" fillId="41" borderId="57" xfId="0" applyFont="1" applyFill="1" applyBorder="1" applyAlignment="1">
      <alignment vertical="center"/>
    </xf>
    <xf numFmtId="0" fontId="78" fillId="41" borderId="61" xfId="0" applyFont="1" applyFill="1" applyBorder="1" applyAlignment="1">
      <alignment vertical="center"/>
    </xf>
    <xf numFmtId="0" fontId="2" fillId="41" borderId="49" xfId="0" applyFont="1" applyFill="1" applyBorder="1" applyAlignment="1">
      <alignment vertical="center"/>
    </xf>
    <xf numFmtId="166" fontId="78" fillId="41" borderId="49" xfId="0" applyNumberFormat="1" applyFont="1" applyFill="1" applyBorder="1" applyAlignment="1">
      <alignment horizontal="center" vertical="center"/>
    </xf>
    <xf numFmtId="0" fontId="78" fillId="41" borderId="52" xfId="0" applyFont="1" applyFill="1" applyBorder="1" applyAlignment="1">
      <alignment vertical="center"/>
    </xf>
    <xf numFmtId="0" fontId="78" fillId="41" borderId="49" xfId="0" applyFont="1" applyFill="1" applyBorder="1" applyAlignment="1">
      <alignment vertical="center"/>
    </xf>
    <xf numFmtId="0" fontId="78" fillId="43" borderId="55" xfId="0" applyFont="1" applyFill="1" applyBorder="1" applyAlignment="1">
      <alignment vertical="center"/>
    </xf>
    <xf numFmtId="166" fontId="78" fillId="43" borderId="56" xfId="0" applyNumberFormat="1" applyFont="1" applyFill="1" applyBorder="1" applyAlignment="1">
      <alignment horizontal="center" vertical="center"/>
    </xf>
    <xf numFmtId="0" fontId="78" fillId="43" borderId="56" xfId="0" applyFont="1" applyFill="1" applyBorder="1" applyAlignment="1">
      <alignment vertical="center"/>
    </xf>
    <xf numFmtId="0" fontId="78" fillId="43" borderId="57" xfId="0" applyFont="1" applyFill="1" applyBorder="1" applyAlignment="1">
      <alignment vertical="center"/>
    </xf>
    <xf numFmtId="0" fontId="78" fillId="43" borderId="61" xfId="0" applyFont="1" applyFill="1" applyBorder="1" applyAlignment="1">
      <alignment vertical="center"/>
    </xf>
    <xf numFmtId="0" fontId="2" fillId="43" borderId="49" xfId="0" applyFont="1" applyFill="1" applyBorder="1" applyAlignment="1">
      <alignment vertical="center"/>
    </xf>
    <xf numFmtId="166" fontId="78" fillId="43" borderId="49" xfId="0" applyNumberFormat="1" applyFont="1" applyFill="1" applyBorder="1" applyAlignment="1">
      <alignment horizontal="center" vertical="center"/>
    </xf>
    <xf numFmtId="0" fontId="78" fillId="43" borderId="52" xfId="0" applyFont="1" applyFill="1" applyBorder="1" applyAlignment="1">
      <alignment vertical="center"/>
    </xf>
    <xf numFmtId="0" fontId="78" fillId="43" borderId="49" xfId="0" applyFont="1" applyFill="1" applyBorder="1" applyAlignment="1">
      <alignment vertical="center"/>
    </xf>
    <xf numFmtId="0" fontId="3" fillId="44" borderId="19" xfId="0" applyFont="1" applyFill="1" applyBorder="1" applyAlignment="1">
      <alignment horizontal="center" vertical="center" wrapText="1"/>
    </xf>
    <xf numFmtId="0" fontId="96" fillId="45" borderId="19" xfId="0" applyFont="1" applyFill="1" applyBorder="1" applyAlignment="1">
      <alignment horizontal="center" vertical="center" wrapText="1"/>
    </xf>
    <xf numFmtId="0" fontId="3" fillId="46" borderId="19" xfId="0" applyFont="1" applyFill="1" applyBorder="1" applyAlignment="1">
      <alignment horizontal="center" vertical="center" wrapText="1"/>
    </xf>
    <xf numFmtId="0" fontId="3" fillId="47" borderId="19" xfId="0" applyFont="1" applyFill="1" applyBorder="1" applyAlignment="1">
      <alignment horizontal="center" vertical="center" wrapText="1"/>
    </xf>
    <xf numFmtId="0" fontId="96" fillId="48" borderId="19" xfId="0" applyFont="1" applyFill="1" applyBorder="1" applyAlignment="1">
      <alignment horizontal="center" vertical="center" wrapText="1"/>
    </xf>
    <xf numFmtId="0" fontId="3" fillId="49" borderId="19" xfId="0" applyFont="1" applyFill="1" applyBorder="1" applyAlignment="1">
      <alignment horizontal="center" vertical="center" wrapText="1"/>
    </xf>
    <xf numFmtId="0" fontId="3" fillId="50" borderId="14" xfId="0" applyFont="1" applyFill="1" applyBorder="1" applyAlignment="1">
      <alignment horizontal="center" vertical="center" wrapText="1"/>
    </xf>
    <xf numFmtId="0" fontId="96" fillId="25" borderId="14" xfId="0" applyFont="1" applyFill="1" applyBorder="1" applyAlignment="1">
      <alignment horizontal="center" vertical="center" wrapText="1"/>
    </xf>
    <xf numFmtId="0" fontId="78" fillId="0" borderId="14" xfId="0" applyFont="1" applyBorder="1" applyAlignment="1">
      <alignment vertical="center"/>
    </xf>
    <xf numFmtId="0" fontId="2" fillId="0" borderId="14" xfId="0" applyFont="1" applyBorder="1" applyAlignment="1">
      <alignment vertical="center"/>
    </xf>
    <xf numFmtId="166" fontId="78" fillId="0" borderId="14" xfId="0" applyNumberFormat="1" applyFont="1" applyBorder="1" applyAlignment="1">
      <alignment horizontal="center" vertical="center"/>
    </xf>
    <xf numFmtId="166" fontId="84" fillId="0" borderId="14" xfId="0" applyNumberFormat="1" applyFont="1" applyBorder="1" applyAlignment="1">
      <alignment horizontal="center" vertical="center"/>
    </xf>
    <xf numFmtId="0" fontId="2" fillId="51" borderId="14" xfId="0" applyFont="1" applyFill="1" applyBorder="1" applyAlignment="1">
      <alignment vertical="center"/>
    </xf>
    <xf numFmtId="166" fontId="78" fillId="51" borderId="14" xfId="0" applyNumberFormat="1" applyFont="1" applyFill="1" applyBorder="1" applyAlignment="1">
      <alignment horizontal="center" vertical="center"/>
    </xf>
    <xf numFmtId="0" fontId="78" fillId="51" borderId="14" xfId="0" applyFont="1" applyFill="1" applyBorder="1" applyAlignment="1">
      <alignment vertical="center"/>
    </xf>
    <xf numFmtId="166" fontId="78" fillId="0" borderId="14" xfId="0" applyNumberFormat="1" applyFont="1" applyFill="1" applyBorder="1" applyAlignment="1">
      <alignment horizontal="center" vertical="center"/>
    </xf>
    <xf numFmtId="0" fontId="78" fillId="0" borderId="14" xfId="0" applyFont="1" applyFill="1" applyBorder="1" applyAlignment="1">
      <alignment vertical="center"/>
    </xf>
    <xf numFmtId="0" fontId="87" fillId="2" borderId="0" xfId="0" applyFont="1" applyFill="1" applyAlignment="1">
      <alignment horizontal="center" vertical="center" wrapText="1"/>
    </xf>
    <xf numFmtId="0" fontId="97" fillId="0" borderId="62" xfId="0" applyFont="1" applyBorder="1" applyAlignment="1">
      <alignment horizontal="center" vertical="center" wrapText="1"/>
    </xf>
    <xf numFmtId="0" fontId="97" fillId="0" borderId="63" xfId="0" applyFont="1" applyBorder="1" applyAlignment="1">
      <alignment horizontal="center" vertical="center"/>
    </xf>
    <xf numFmtId="0" fontId="98" fillId="0" borderId="14" xfId="0" applyFont="1" applyBorder="1" applyAlignment="1">
      <alignment horizontal="center" vertical="center"/>
    </xf>
    <xf numFmtId="0" fontId="98" fillId="0" borderId="15" xfId="0" applyFont="1" applyBorder="1" applyAlignment="1">
      <alignment horizontal="center" vertical="center"/>
    </xf>
    <xf numFmtId="0" fontId="89" fillId="0" borderId="0" xfId="0" applyFont="1" applyFill="1" applyBorder="1" applyAlignment="1">
      <alignment horizontal="right"/>
    </xf>
    <xf numFmtId="0" fontId="97" fillId="0" borderId="12" xfId="0" applyFont="1" applyBorder="1" applyAlignment="1">
      <alignment horizontal="center" vertical="center"/>
    </xf>
    <xf numFmtId="0" fontId="80" fillId="0" borderId="64" xfId="0" applyFont="1" applyBorder="1" applyAlignment="1">
      <alignment horizontal="center" wrapText="1"/>
    </xf>
    <xf numFmtId="0" fontId="80" fillId="0" borderId="65" xfId="0" applyFont="1" applyBorder="1" applyAlignment="1">
      <alignment horizontal="center"/>
    </xf>
    <xf numFmtId="0" fontId="80" fillId="0" borderId="66" xfId="0" applyFont="1" applyBorder="1" applyAlignment="1">
      <alignment horizontal="center"/>
    </xf>
    <xf numFmtId="0" fontId="82" fillId="0" borderId="0" xfId="0" applyFont="1" applyBorder="1" applyAlignment="1" quotePrefix="1">
      <alignment horizontal="right" vertical="center"/>
    </xf>
    <xf numFmtId="0" fontId="82" fillId="0" borderId="0" xfId="0" applyFont="1" applyBorder="1" applyAlignment="1">
      <alignment horizontal="right" vertical="center"/>
    </xf>
    <xf numFmtId="0" fontId="99" fillId="36" borderId="33" xfId="0" applyFont="1" applyFill="1" applyBorder="1" applyAlignment="1">
      <alignment horizontal="center" vertical="center" wrapText="1"/>
    </xf>
    <xf numFmtId="0" fontId="99" fillId="36" borderId="67" xfId="0" applyFont="1" applyFill="1" applyBorder="1" applyAlignment="1">
      <alignment horizontal="center" vertical="center" wrapText="1"/>
    </xf>
    <xf numFmtId="0" fontId="5" fillId="0" borderId="0" xfId="0" applyFont="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89" fillId="0" borderId="0" xfId="0" applyFont="1" applyFill="1" applyAlignment="1">
      <alignment horizontal="right" vertical="center" wrapText="1"/>
    </xf>
    <xf numFmtId="0" fontId="100" fillId="36" borderId="18" xfId="0" applyFont="1" applyFill="1" applyBorder="1" applyAlignment="1">
      <alignment horizontal="center" vertical="center" wrapText="1"/>
    </xf>
    <xf numFmtId="0" fontId="100" fillId="36" borderId="12" xfId="0" applyFont="1" applyFill="1" applyBorder="1" applyAlignment="1">
      <alignment horizontal="center" vertical="center" wrapText="1"/>
    </xf>
    <xf numFmtId="0" fontId="100" fillId="36" borderId="2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32" xfId="0" applyFont="1" applyBorder="1" applyAlignment="1">
      <alignment horizontal="center" vertical="center"/>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2" xfId="0" applyFont="1" applyBorder="1" applyAlignment="1">
      <alignment horizontal="center" vertical="center" wrapText="1"/>
    </xf>
    <xf numFmtId="0" fontId="100" fillId="50" borderId="14" xfId="0" applyFont="1" applyFill="1" applyBorder="1" applyAlignment="1">
      <alignment horizontal="center" vertical="center" wrapText="1"/>
    </xf>
    <xf numFmtId="0" fontId="99" fillId="50" borderId="14" xfId="0" applyFont="1" applyFill="1" applyBorder="1" applyAlignment="1">
      <alignment horizontal="center" vertical="center" wrapText="1"/>
    </xf>
    <xf numFmtId="0" fontId="87" fillId="13" borderId="0" xfId="0" applyFont="1" applyFill="1" applyAlignment="1">
      <alignment horizontal="center" vertical="center" wrapText="1"/>
    </xf>
    <xf numFmtId="0" fontId="80" fillId="0" borderId="22" xfId="0" applyFont="1" applyBorder="1" applyAlignment="1">
      <alignment horizontal="center" wrapText="1"/>
    </xf>
    <xf numFmtId="0" fontId="80" fillId="0" borderId="72" xfId="0" applyFont="1" applyBorder="1" applyAlignment="1">
      <alignment horizontal="center"/>
    </xf>
    <xf numFmtId="0" fontId="80" fillId="0" borderId="45" xfId="0" applyFont="1" applyBorder="1" applyAlignment="1">
      <alignment horizontal="center"/>
    </xf>
    <xf numFmtId="0" fontId="9" fillId="0" borderId="14" xfId="0" applyFont="1" applyFill="1" applyBorder="1" applyAlignment="1">
      <alignment horizontal="center" vertical="center" wrapText="1"/>
    </xf>
    <xf numFmtId="0" fontId="97" fillId="0" borderId="14" xfId="0" applyFont="1" applyBorder="1" applyAlignment="1">
      <alignment horizontal="center" vertical="center" wrapText="1"/>
    </xf>
    <xf numFmtId="0" fontId="97" fillId="0" borderId="14" xfId="0" applyFont="1" applyBorder="1" applyAlignment="1">
      <alignment horizontal="center" vertical="center"/>
    </xf>
    <xf numFmtId="0" fontId="41" fillId="0" borderId="73" xfId="0" applyFont="1" applyBorder="1" applyAlignment="1">
      <alignment horizontal="center" vertical="center" wrapText="1"/>
    </xf>
    <xf numFmtId="0" fontId="41" fillId="0" borderId="74" xfId="0" applyFont="1" applyBorder="1" applyAlignment="1">
      <alignment horizontal="center" vertical="center" wrapText="1"/>
    </xf>
    <xf numFmtId="0" fontId="41" fillId="0" borderId="75" xfId="0" applyFont="1" applyBorder="1" applyAlignment="1">
      <alignment horizontal="center" vertical="center" wrapText="1"/>
    </xf>
    <xf numFmtId="0" fontId="99" fillId="44" borderId="33" xfId="0" applyFont="1" applyFill="1" applyBorder="1" applyAlignment="1">
      <alignment horizontal="center" vertical="center" wrapText="1"/>
    </xf>
    <xf numFmtId="0" fontId="99" fillId="44" borderId="67" xfId="0" applyFont="1" applyFill="1" applyBorder="1" applyAlignment="1">
      <alignment horizontal="center" vertical="center" wrapText="1"/>
    </xf>
    <xf numFmtId="0" fontId="100" fillId="44" borderId="26" xfId="0" applyFont="1" applyFill="1" applyBorder="1" applyAlignment="1">
      <alignment horizontal="center" vertical="center" wrapText="1"/>
    </xf>
    <xf numFmtId="0" fontId="100" fillId="44" borderId="12" xfId="0" applyFont="1" applyFill="1" applyBorder="1" applyAlignment="1">
      <alignment horizontal="center" vertical="center" wrapText="1"/>
    </xf>
    <xf numFmtId="0" fontId="100" fillId="44" borderId="18" xfId="0" applyFont="1" applyFill="1" applyBorder="1" applyAlignment="1">
      <alignment horizontal="center" vertical="center" wrapText="1"/>
    </xf>
    <xf numFmtId="0" fontId="101" fillId="0" borderId="0" xfId="0" applyFont="1" applyBorder="1" applyAlignment="1">
      <alignment horizontal="center"/>
    </xf>
    <xf numFmtId="0" fontId="61" fillId="33" borderId="45" xfId="0" applyFont="1" applyFill="1" applyBorder="1" applyAlignment="1">
      <alignment horizontal="center" vertical="center" wrapText="1"/>
    </xf>
    <xf numFmtId="0" fontId="61" fillId="33" borderId="76" xfId="0" applyFont="1" applyFill="1" applyBorder="1" applyAlignment="1">
      <alignment horizontal="center" vertical="center" wrapText="1"/>
    </xf>
    <xf numFmtId="0" fontId="61" fillId="33" borderId="77" xfId="0" applyFont="1" applyFill="1" applyBorder="1" applyAlignment="1">
      <alignment horizontal="center" vertical="center" wrapText="1"/>
    </xf>
    <xf numFmtId="0" fontId="0" fillId="33" borderId="0" xfId="0" applyFill="1" applyAlignment="1">
      <alignment horizont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98" fillId="0" borderId="74" xfId="0" applyFont="1" applyBorder="1" applyAlignment="1">
      <alignment horizontal="center" vertical="center"/>
    </xf>
    <xf numFmtId="0" fontId="97" fillId="0" borderId="64" xfId="0" applyFont="1" applyBorder="1" applyAlignment="1">
      <alignment horizontal="center" vertical="center" wrapText="1"/>
    </xf>
    <xf numFmtId="0" fontId="97" fillId="0" borderId="66" xfId="0" applyFont="1" applyBorder="1" applyAlignment="1">
      <alignment horizontal="center" vertical="center" wrapText="1"/>
    </xf>
    <xf numFmtId="0" fontId="97" fillId="0" borderId="43" xfId="0" applyFont="1" applyBorder="1" applyAlignment="1">
      <alignment horizontal="center" vertical="center"/>
    </xf>
    <xf numFmtId="0" fontId="97" fillId="0" borderId="45" xfId="0" applyFont="1" applyBorder="1" applyAlignment="1">
      <alignment horizontal="center" vertical="center"/>
    </xf>
    <xf numFmtId="0" fontId="99" fillId="46" borderId="33" xfId="0" applyFont="1" applyFill="1" applyBorder="1" applyAlignment="1">
      <alignment horizontal="center" vertical="center" wrapText="1"/>
    </xf>
    <xf numFmtId="0" fontId="99" fillId="46" borderId="67" xfId="0" applyFont="1" applyFill="1" applyBorder="1" applyAlignment="1">
      <alignment horizontal="center" vertical="center" wrapText="1"/>
    </xf>
    <xf numFmtId="0" fontId="100" fillId="46" borderId="18" xfId="0" applyFont="1" applyFill="1" applyBorder="1" applyAlignment="1">
      <alignment horizontal="center" vertical="center" wrapText="1"/>
    </xf>
    <xf numFmtId="0" fontId="100" fillId="46" borderId="12" xfId="0" applyFont="1" applyFill="1" applyBorder="1" applyAlignment="1">
      <alignment horizontal="center" vertical="center" wrapText="1"/>
    </xf>
    <xf numFmtId="0" fontId="100" fillId="46" borderId="26" xfId="0" applyFont="1" applyFill="1" applyBorder="1" applyAlignment="1">
      <alignment horizontal="center" vertical="center" wrapText="1"/>
    </xf>
    <xf numFmtId="0" fontId="80" fillId="0" borderId="65" xfId="0" applyFont="1" applyBorder="1" applyAlignment="1">
      <alignment horizontal="center" wrapText="1"/>
    </xf>
    <xf numFmtId="0" fontId="80" fillId="0" borderId="66" xfId="0" applyFont="1" applyBorder="1" applyAlignment="1">
      <alignment horizontal="center" wrapText="1"/>
    </xf>
    <xf numFmtId="0" fontId="41" fillId="33" borderId="33" xfId="0" applyFont="1" applyFill="1" applyBorder="1" applyAlignment="1">
      <alignment horizontal="center" vertical="center" wrapText="1"/>
    </xf>
    <xf numFmtId="0" fontId="41" fillId="33" borderId="34" xfId="0"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41" fillId="0" borderId="76" xfId="0" applyFont="1" applyBorder="1" applyAlignment="1">
      <alignment horizontal="center" vertical="center" wrapText="1"/>
    </xf>
    <xf numFmtId="0" fontId="41" fillId="0" borderId="77"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78" xfId="0" applyFont="1" applyBorder="1" applyAlignment="1">
      <alignment horizontal="center" vertical="center" wrapText="1"/>
    </xf>
    <xf numFmtId="0" fontId="41" fillId="0" borderId="79" xfId="0" applyFont="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41" fillId="33" borderId="78" xfId="0" applyFont="1" applyFill="1" applyBorder="1" applyAlignment="1">
      <alignment horizontal="center" vertical="center" wrapText="1"/>
    </xf>
    <xf numFmtId="0" fontId="41" fillId="33" borderId="79" xfId="0" applyFont="1" applyFill="1" applyBorder="1" applyAlignment="1">
      <alignment horizontal="center" vertical="center" wrapText="1"/>
    </xf>
    <xf numFmtId="0" fontId="41" fillId="33" borderId="77" xfId="0" applyFont="1" applyFill="1" applyBorder="1" applyAlignment="1">
      <alignment horizontal="center" vertical="center" wrapText="1"/>
    </xf>
    <xf numFmtId="0" fontId="41" fillId="33" borderId="76" xfId="0" applyFont="1" applyFill="1" applyBorder="1" applyAlignment="1">
      <alignment horizontal="center" vertical="center" wrapText="1"/>
    </xf>
    <xf numFmtId="0" fontId="99" fillId="47" borderId="33" xfId="0" applyFont="1" applyFill="1" applyBorder="1" applyAlignment="1">
      <alignment horizontal="center" vertical="center" wrapText="1"/>
    </xf>
    <xf numFmtId="0" fontId="99" fillId="47" borderId="67" xfId="0" applyFont="1" applyFill="1" applyBorder="1" applyAlignment="1">
      <alignment horizontal="center" vertical="center" wrapText="1"/>
    </xf>
    <xf numFmtId="0" fontId="100" fillId="47" borderId="18" xfId="0" applyFont="1" applyFill="1" applyBorder="1" applyAlignment="1">
      <alignment horizontal="center" vertical="center" wrapText="1"/>
    </xf>
    <xf numFmtId="0" fontId="100" fillId="47" borderId="12" xfId="0" applyFont="1" applyFill="1" applyBorder="1" applyAlignment="1">
      <alignment horizontal="center" vertical="center" wrapText="1"/>
    </xf>
    <xf numFmtId="0" fontId="100" fillId="47" borderId="26" xfId="0" applyFont="1" applyFill="1" applyBorder="1" applyAlignment="1">
      <alignment horizontal="center" vertical="center" wrapText="1"/>
    </xf>
    <xf numFmtId="0" fontId="41" fillId="0" borderId="29" xfId="0" applyFont="1" applyBorder="1" applyAlignment="1">
      <alignment horizontal="center" wrapText="1"/>
    </xf>
    <xf numFmtId="0" fontId="41" fillId="0" borderId="32" xfId="0" applyFont="1" applyBorder="1" applyAlignment="1">
      <alignment horizontal="center" wrapText="1"/>
    </xf>
    <xf numFmtId="0" fontId="41" fillId="0" borderId="30" xfId="0" applyFont="1" applyBorder="1" applyAlignment="1">
      <alignment horizontal="center" wrapText="1"/>
    </xf>
    <xf numFmtId="0" fontId="99" fillId="49" borderId="33" xfId="0" applyFont="1" applyFill="1" applyBorder="1" applyAlignment="1">
      <alignment horizontal="center" vertical="center" wrapText="1"/>
    </xf>
    <xf numFmtId="0" fontId="99" fillId="49" borderId="67" xfId="0" applyFont="1" applyFill="1" applyBorder="1" applyAlignment="1">
      <alignment horizontal="center" vertical="center" wrapText="1"/>
    </xf>
    <xf numFmtId="0" fontId="100" fillId="49" borderId="18" xfId="0" applyFont="1" applyFill="1" applyBorder="1" applyAlignment="1">
      <alignment horizontal="center" vertical="center" wrapText="1"/>
    </xf>
    <xf numFmtId="0" fontId="100" fillId="49" borderId="12" xfId="0" applyFont="1" applyFill="1" applyBorder="1" applyAlignment="1">
      <alignment horizontal="center" vertical="center" wrapText="1"/>
    </xf>
    <xf numFmtId="0" fontId="100" fillId="49" borderId="26"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J26"/>
  <sheetViews>
    <sheetView showGridLines="0" zoomScale="80" zoomScaleNormal="80" zoomScalePageLayoutView="90" workbookViewId="0" topLeftCell="A1">
      <selection activeCell="D10" sqref="D10:D11"/>
    </sheetView>
  </sheetViews>
  <sheetFormatPr defaultColWidth="3.7109375" defaultRowHeight="15"/>
  <cols>
    <col min="1" max="1" width="2.00390625" style="1" customWidth="1"/>
    <col min="2" max="2" width="35.7109375" style="1" customWidth="1"/>
    <col min="3" max="3" width="16.28125" style="1" customWidth="1"/>
    <col min="4" max="4" width="72.7109375" style="3" customWidth="1"/>
    <col min="5" max="5" width="17.7109375" style="2" customWidth="1"/>
    <col min="6" max="6" width="20.140625" style="1" customWidth="1"/>
    <col min="7" max="7" width="64.28125" style="1" customWidth="1"/>
    <col min="8" max="8" width="17.421875" style="1" customWidth="1"/>
    <col min="9" max="9" width="20.421875" style="1" customWidth="1"/>
    <col min="10" max="10" width="1.28515625" style="18" customWidth="1"/>
    <col min="11" max="16384" width="3.7109375" style="1" customWidth="1"/>
  </cols>
  <sheetData>
    <row r="1" spans="2:10" ht="63.75" customHeight="1">
      <c r="B1" s="281" t="s">
        <v>189</v>
      </c>
      <c r="C1" s="281"/>
      <c r="D1" s="281"/>
      <c r="E1" s="281"/>
      <c r="F1" s="281"/>
      <c r="G1" s="281"/>
      <c r="H1" s="281"/>
      <c r="I1" s="281"/>
      <c r="J1" s="281"/>
    </row>
    <row r="2" spans="2:10" ht="18" customHeight="1">
      <c r="B2" s="184"/>
      <c r="C2" s="184"/>
      <c r="D2" s="291" t="s">
        <v>187</v>
      </c>
      <c r="E2" s="292"/>
      <c r="F2" s="292"/>
      <c r="G2" s="292"/>
      <c r="H2" s="292"/>
      <c r="I2" s="292"/>
      <c r="J2" s="179"/>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78"/>
      <c r="G4" s="185" t="s">
        <v>0</v>
      </c>
      <c r="H4" s="185"/>
      <c r="I4" s="185"/>
    </row>
    <row r="5" spans="1:9" s="113" customFormat="1" ht="1.5" customHeight="1">
      <c r="A5" s="51"/>
      <c r="B5" s="180"/>
      <c r="C5" s="180"/>
      <c r="D5" s="93"/>
      <c r="E5" s="178"/>
      <c r="G5" s="178"/>
      <c r="H5" s="178"/>
      <c r="I5" s="178"/>
    </row>
    <row r="6" spans="1:9" s="113" customFormat="1" ht="18" customHeight="1">
      <c r="A6" s="51"/>
      <c r="B6" s="180"/>
      <c r="C6" s="180"/>
      <c r="D6" s="181" t="s">
        <v>190</v>
      </c>
      <c r="E6" s="178"/>
      <c r="F6" s="178"/>
      <c r="G6" s="178"/>
      <c r="H6" s="178"/>
      <c r="I6" s="178"/>
    </row>
    <row r="7" spans="4:5" ht="15" customHeight="1" thickBot="1">
      <c r="D7" s="1"/>
      <c r="E7" s="1"/>
    </row>
    <row r="8" spans="2:10" ht="99" customHeight="1" thickBot="1">
      <c r="B8" s="5"/>
      <c r="C8" s="6"/>
      <c r="D8" s="288" t="s">
        <v>202</v>
      </c>
      <c r="E8" s="289"/>
      <c r="F8" s="290"/>
      <c r="G8" s="288" t="s">
        <v>204</v>
      </c>
      <c r="H8" s="289"/>
      <c r="I8" s="290"/>
      <c r="J8" s="21" t="s">
        <v>35</v>
      </c>
    </row>
    <row r="9" spans="1:9" s="13" customFormat="1" ht="36.75" customHeight="1" thickBot="1">
      <c r="A9" s="159"/>
      <c r="B9" s="284" t="s">
        <v>14</v>
      </c>
      <c r="C9" s="285"/>
      <c r="D9" s="282" t="s">
        <v>5</v>
      </c>
      <c r="E9" s="283"/>
      <c r="F9" s="303" t="s">
        <v>196</v>
      </c>
      <c r="G9" s="287" t="s">
        <v>5</v>
      </c>
      <c r="H9" s="287"/>
      <c r="I9" s="303" t="s">
        <v>195</v>
      </c>
    </row>
    <row r="10" spans="1:10" s="14" customFormat="1" ht="53.25" customHeight="1">
      <c r="A10" s="160"/>
      <c r="B10" s="300" t="s">
        <v>3</v>
      </c>
      <c r="C10" s="213" t="s">
        <v>192</v>
      </c>
      <c r="D10" s="302" t="s">
        <v>198</v>
      </c>
      <c r="E10" s="293" t="s">
        <v>194</v>
      </c>
      <c r="F10" s="304"/>
      <c r="G10" s="300" t="s">
        <v>207</v>
      </c>
      <c r="H10" s="293" t="s">
        <v>197</v>
      </c>
      <c r="I10" s="304"/>
      <c r="J10" s="19"/>
    </row>
    <row r="11" spans="1:10" s="14" customFormat="1" ht="86.25" customHeight="1">
      <c r="A11" s="160"/>
      <c r="B11" s="301"/>
      <c r="C11" s="214" t="s">
        <v>193</v>
      </c>
      <c r="D11" s="301"/>
      <c r="E11" s="294"/>
      <c r="F11" s="305"/>
      <c r="G11" s="301"/>
      <c r="H11" s="294"/>
      <c r="I11" s="305"/>
      <c r="J11" s="191"/>
    </row>
    <row r="12" spans="1:10" ht="26.25" customHeight="1">
      <c r="A12" s="161"/>
      <c r="B12" s="215"/>
      <c r="C12" s="205"/>
      <c r="D12" s="206"/>
      <c r="E12" s="216"/>
      <c r="F12" s="187">
        <f>IF(CADRE1="","",VLOOKUP('FILIERE ADMINISTRATIVE'!C12,MONTANTS_ADM,2,FALSE))</f>
      </c>
      <c r="G12" s="192"/>
      <c r="H12" s="155"/>
      <c r="I12" s="187">
        <f>IF(CADRE1="","",VLOOKUP('FILIERE ADMINISTRATIVE'!C12,MONTANTS_ADM,3,FALSE))</f>
      </c>
      <c r="J12" s="20"/>
    </row>
    <row r="13" spans="1:10" ht="26.25" customHeight="1">
      <c r="A13" s="161"/>
      <c r="B13" s="208"/>
      <c r="C13" s="208"/>
      <c r="D13" s="208"/>
      <c r="E13" s="217"/>
      <c r="F13" s="187">
        <f>IF(CADRE4="","",VLOOKUP('FILIERE ADMINISTRATIVE'!C13,MONTANTS_ADM,2,FALSE))</f>
      </c>
      <c r="G13" s="182"/>
      <c r="H13" s="156"/>
      <c r="I13" s="196">
        <f>IF(CADRE2="","",VLOOKUP('FILIERE ADMINISTRATIVE'!C13,MONTANTS_ADM,3,FALSE))</f>
      </c>
      <c r="J13" s="20"/>
    </row>
    <row r="14" spans="1:10" ht="26.25" customHeight="1">
      <c r="A14" s="161"/>
      <c r="B14" s="209"/>
      <c r="C14" s="209"/>
      <c r="D14" s="209"/>
      <c r="E14" s="218"/>
      <c r="F14" s="187">
        <f>IF(CADRE3="","",VLOOKUP('FILIERE ADMINISTRATIVE'!C14,MONTANTS_ADM,2,FALSE))</f>
      </c>
      <c r="G14" s="183"/>
      <c r="H14" s="155"/>
      <c r="I14" s="196">
        <f>IF(CADRE3="","",VLOOKUP('FILIERE ADMINISTRATIVE'!C14,MONTANTS_ADM,3,FALSE))</f>
      </c>
      <c r="J14" s="20"/>
    </row>
    <row r="15" spans="1:10" ht="26.25" customHeight="1">
      <c r="A15" s="161"/>
      <c r="B15" s="208"/>
      <c r="C15" s="208"/>
      <c r="D15" s="208"/>
      <c r="E15" s="219"/>
      <c r="F15" s="187">
        <f>IF(CADRE4="","",VLOOKUP('FILIERE ADMINISTRATIVE'!C15,MONTANTS_ADM,2,FALSE))</f>
      </c>
      <c r="G15" s="182"/>
      <c r="H15" s="157"/>
      <c r="I15" s="196">
        <f>IF(CADRE4="","",VLOOKUP('FILIERE ADMINISTRATIVE'!C15,MONTANTS_ADM,3,FALSE))</f>
      </c>
      <c r="J15" s="20"/>
    </row>
    <row r="16" spans="1:10" ht="26.25" customHeight="1">
      <c r="A16" s="161"/>
      <c r="B16" s="209"/>
      <c r="C16" s="209"/>
      <c r="D16" s="209"/>
      <c r="E16" s="220"/>
      <c r="F16" s="187">
        <f>IF(CADRE5="","",VLOOKUP('FILIERE ADMINISTRATIVE'!C16,MONTANTS_ADM,2,FALSE))</f>
      </c>
      <c r="G16" s="183"/>
      <c r="H16" s="158"/>
      <c r="I16" s="196">
        <f>IF(CADRE5="","",VLOOKUP('FILIERE ADMINISTRATIVE'!C16,MONTANTS_ADM,3,FALSE))</f>
      </c>
      <c r="J16" s="20"/>
    </row>
    <row r="17" spans="1:10" ht="26.25" customHeight="1">
      <c r="A17" s="161"/>
      <c r="B17" s="208"/>
      <c r="C17" s="208"/>
      <c r="D17" s="208"/>
      <c r="E17" s="219"/>
      <c r="F17" s="187">
        <f>IF(CADRE6="","",VLOOKUP('FILIERE ADMINISTRATIVE'!C17,MONTANTS_ADM,2,FALSE))</f>
      </c>
      <c r="G17" s="182"/>
      <c r="H17" s="157"/>
      <c r="I17" s="196">
        <f>IF(CADRE6="","",VLOOKUP('FILIERE ADMINISTRATIVE'!C17,MONTANTS_ADM,3,FALSE))</f>
      </c>
      <c r="J17" s="20"/>
    </row>
    <row r="18" spans="1:10" ht="26.25" customHeight="1">
      <c r="A18" s="161"/>
      <c r="B18" s="209"/>
      <c r="C18" s="209"/>
      <c r="D18" s="209"/>
      <c r="E18" s="220"/>
      <c r="F18" s="187">
        <f>IF(CADRE7="","",VLOOKUP('FILIERE ADMINISTRATIVE'!C18,MONTANTS_ADM,2,FALSE))</f>
      </c>
      <c r="G18" s="183"/>
      <c r="H18" s="158"/>
      <c r="I18" s="196">
        <f>IF(CADRE7="","",VLOOKUP('FILIERE ADMINISTRATIVE'!C18,MONTANTS_ADM,3,FALSE))</f>
      </c>
      <c r="J18" s="20"/>
    </row>
    <row r="19" spans="1:10" ht="26.25" customHeight="1">
      <c r="A19" s="161"/>
      <c r="B19" s="208"/>
      <c r="C19" s="208"/>
      <c r="D19" s="208"/>
      <c r="E19" s="219"/>
      <c r="F19" s="187">
        <f>IF(CADRE8="","",VLOOKUP('FILIERE ADMINISTRATIVE'!C19,MONTANTS_ADM,2,FALSE))</f>
      </c>
      <c r="G19" s="182"/>
      <c r="H19" s="157"/>
      <c r="I19" s="196">
        <f>IF(CADRE8="","",VLOOKUP('FILIERE ADMINISTRATIVE'!C19,MONTANTS_ADM,3,FALSE))</f>
      </c>
      <c r="J19" s="20"/>
    </row>
    <row r="20" spans="1:10" ht="26.25" customHeight="1">
      <c r="A20" s="161"/>
      <c r="B20" s="209"/>
      <c r="C20" s="209"/>
      <c r="D20" s="209"/>
      <c r="E20" s="220"/>
      <c r="F20" s="187">
        <f>IF(CADRE9="","",VLOOKUP('FILIERE ADMINISTRATIVE'!C20,MONTANTS_ADM,2,FALSE))</f>
      </c>
      <c r="G20" s="183"/>
      <c r="H20" s="158"/>
      <c r="I20" s="196">
        <f>IF(CADRE9="","",VLOOKUP('FILIERE ADMINISTRATIVE'!C20,MONTANTS_ADM,3,FALSE))</f>
      </c>
      <c r="J20" s="20"/>
    </row>
    <row r="21" spans="1:10" ht="26.25" customHeight="1">
      <c r="A21" s="161"/>
      <c r="B21" s="212"/>
      <c r="C21" s="212"/>
      <c r="D21" s="212"/>
      <c r="E21" s="221"/>
      <c r="F21" s="202">
        <f>IF(CADRE10="","",VLOOKUP('FILIERE ADMINISTRATIVE'!C21,MONTANTS_ADM,2,FALSE))</f>
      </c>
      <c r="G21" s="203"/>
      <c r="H21" s="201"/>
      <c r="I21" s="196">
        <f>IF(CADRE10="","",VLOOKUP('FILIERE ADMINISTRATIVE'!C21,MONTANTS_ADM,3,FALSE))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8">
    <mergeCell ref="H10:H11"/>
    <mergeCell ref="B26:I26"/>
    <mergeCell ref="B24:I24"/>
    <mergeCell ref="B3:C3"/>
    <mergeCell ref="E10:E11"/>
    <mergeCell ref="B10:B11"/>
    <mergeCell ref="D10:D11"/>
    <mergeCell ref="F9:F11"/>
    <mergeCell ref="I9:I11"/>
    <mergeCell ref="G10:G11"/>
    <mergeCell ref="B1:J1"/>
    <mergeCell ref="D9:E9"/>
    <mergeCell ref="B9:C9"/>
    <mergeCell ref="B4:C4"/>
    <mergeCell ref="G9:H9"/>
    <mergeCell ref="D8:F8"/>
    <mergeCell ref="G8:I8"/>
    <mergeCell ref="D2:I2"/>
  </mergeCells>
  <dataValidations count="13">
    <dataValidation type="list" allowBlank="1" showInputMessage="1" showErrorMessage="1" sqref="C12">
      <formula1>INDIRECT($B$12)</formula1>
    </dataValidation>
    <dataValidation type="list" allowBlank="1" showInputMessage="1" showErrorMessage="1" sqref="C13">
      <formula1>INDIRECT($B$13)</formula1>
    </dataValidation>
    <dataValidation type="list" allowBlank="1" showInputMessage="1" showErrorMessage="1" sqref="C14">
      <formula1>INDIRECT($B$14)</formula1>
    </dataValidation>
    <dataValidation type="list" allowBlank="1" showInputMessage="1" showErrorMessage="1" sqref="C15">
      <formula1>INDIRECT($B$15)</formula1>
    </dataValidation>
    <dataValidation type="list" allowBlank="1" showInputMessage="1" showErrorMessage="1" sqref="C16">
      <formula1>INDIRECT($B$16)</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20">
      <formula1>INDIRECT($B$20)</formula1>
    </dataValidation>
    <dataValidation type="list" allowBlank="1" showInputMessage="1" showErrorMessage="1" sqref="C19">
      <formula1>INDIRECT($B$19)</formula1>
    </dataValidation>
    <dataValidation type="list" allowBlank="1" showInputMessage="1" showErrorMessage="1" sqref="C21">
      <formula1>INDIRECT($B$21)</formula1>
    </dataValidation>
    <dataValidation type="list" allowBlank="1" showInputMessage="1" showErrorMessage="1" sqref="C22">
      <formula1>INDIRECT('FILIERE ADMINISTRATIVE'!#REF!)</formula1>
    </dataValidation>
    <dataValidation type="list" allowBlank="1" showInputMessage="1" showErrorMessage="1" sqref="B12:B22">
      <formula1>CADRE_D_EMPLOI_ADM</formula1>
    </dataValidation>
    <dataValidation type="list" allowBlank="1" showInputMessage="1" showErrorMessage="1" sqref="C8 G4">
      <formula1>FILIERE</formula1>
    </dataValidation>
  </dataValidations>
  <printOptions/>
  <pageMargins left="0.25" right="0.25" top="0.75" bottom="0.75" header="0.3" footer="0.3"/>
  <pageSetup cellComments="asDisplayed" fitToHeight="1" fitToWidth="1" horizontalDpi="600" verticalDpi="600" orientation="landscape" paperSize="9" scale="53"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C17" sqref="B17:C19"/>
    </sheetView>
  </sheetViews>
  <sheetFormatPr defaultColWidth="11.421875" defaultRowHeight="15"/>
  <cols>
    <col min="1" max="1" width="30.00390625" style="0" customWidth="1"/>
    <col min="2" max="2" width="27.7109375" style="0" customWidth="1"/>
    <col min="3" max="3" width="29.421875" style="0" customWidth="1"/>
    <col min="4" max="4" width="25.140625" style="0" customWidth="1"/>
    <col min="5" max="5" width="29.421875" style="0" bestFit="1" customWidth="1"/>
    <col min="6" max="6" width="10.7109375" style="0" customWidth="1"/>
  </cols>
  <sheetData>
    <row r="1" spans="1:4" ht="15">
      <c r="A1" s="7" t="s">
        <v>113</v>
      </c>
      <c r="D1" s="9"/>
    </row>
    <row r="2" spans="1:4" ht="15">
      <c r="A2" s="7" t="s">
        <v>161</v>
      </c>
      <c r="D2" s="9"/>
    </row>
    <row r="3" spans="1:4" ht="15">
      <c r="A3" s="7" t="s">
        <v>111</v>
      </c>
      <c r="D3" s="9"/>
    </row>
    <row r="4" spans="1:4" ht="15">
      <c r="A4" s="7" t="s">
        <v>112</v>
      </c>
      <c r="D4" s="9"/>
    </row>
    <row r="6" spans="1:6" ht="15">
      <c r="A6" s="7" t="s">
        <v>161</v>
      </c>
      <c r="B6" s="7" t="s">
        <v>111</v>
      </c>
      <c r="C6" s="7" t="s">
        <v>112</v>
      </c>
      <c r="D6" s="7"/>
      <c r="E6" s="7"/>
      <c r="F6" s="7"/>
    </row>
    <row r="7" spans="1:6" ht="15">
      <c r="A7" s="8" t="s">
        <v>162</v>
      </c>
      <c r="B7" s="8" t="s">
        <v>164</v>
      </c>
      <c r="C7" s="8" t="s">
        <v>167</v>
      </c>
      <c r="D7" s="8"/>
      <c r="E7" s="8"/>
      <c r="F7" s="7"/>
    </row>
    <row r="8" spans="1:6" ht="15">
      <c r="A8" s="8" t="s">
        <v>163</v>
      </c>
      <c r="B8" s="8" t="s">
        <v>165</v>
      </c>
      <c r="C8" s="8" t="s">
        <v>168</v>
      </c>
      <c r="D8" s="8"/>
      <c r="E8" s="8"/>
      <c r="F8" s="7"/>
    </row>
    <row r="9" spans="2:6" ht="15">
      <c r="B9" s="8" t="s">
        <v>166</v>
      </c>
      <c r="C9" s="7"/>
      <c r="D9" s="8"/>
      <c r="E9" s="8"/>
      <c r="F9" s="7"/>
    </row>
    <row r="10" spans="1:4" ht="15">
      <c r="A10" s="8"/>
      <c r="B10" s="7"/>
      <c r="C10" s="7"/>
      <c r="D10" s="8"/>
    </row>
    <row r="11" spans="1:6" ht="15.75" thickBot="1">
      <c r="A11" s="11"/>
      <c r="B11" s="144" t="s">
        <v>36</v>
      </c>
      <c r="C11" s="145" t="s">
        <v>37</v>
      </c>
      <c r="D11" s="7"/>
      <c r="E11" s="11"/>
      <c r="F11" s="12"/>
    </row>
    <row r="12" spans="1:6" ht="15">
      <c r="A12" s="110" t="s">
        <v>162</v>
      </c>
      <c r="B12" s="82">
        <v>25500</v>
      </c>
      <c r="C12" s="82">
        <v>4500</v>
      </c>
      <c r="D12" s="373" t="s">
        <v>161</v>
      </c>
      <c r="E12" s="11"/>
      <c r="F12" s="12"/>
    </row>
    <row r="13" spans="1:6" ht="15.75" thickBot="1">
      <c r="A13" s="111" t="s">
        <v>163</v>
      </c>
      <c r="B13" s="87">
        <v>20400</v>
      </c>
      <c r="C13" s="87">
        <v>3600</v>
      </c>
      <c r="D13" s="374"/>
      <c r="E13" s="11"/>
      <c r="F13" s="12"/>
    </row>
    <row r="14" spans="1:6" ht="15">
      <c r="A14" s="105" t="s">
        <v>164</v>
      </c>
      <c r="B14" s="82">
        <v>17480</v>
      </c>
      <c r="C14" s="82">
        <v>2380</v>
      </c>
      <c r="D14" s="373" t="s">
        <v>111</v>
      </c>
      <c r="E14" s="11"/>
      <c r="F14" s="12"/>
    </row>
    <row r="15" spans="1:6" ht="15">
      <c r="A15" s="146" t="s">
        <v>165</v>
      </c>
      <c r="B15" s="80">
        <v>16015</v>
      </c>
      <c r="C15" s="80">
        <v>2185</v>
      </c>
      <c r="D15" s="375"/>
      <c r="E15" s="11"/>
      <c r="F15" s="12"/>
    </row>
    <row r="16" spans="1:6" ht="15.75" thickBot="1">
      <c r="A16" s="106" t="s">
        <v>166</v>
      </c>
      <c r="B16" s="87">
        <v>14650</v>
      </c>
      <c r="C16" s="87">
        <v>1995</v>
      </c>
      <c r="D16" s="374"/>
      <c r="E16" s="11"/>
      <c r="F16" s="12"/>
    </row>
    <row r="17" spans="1:6" ht="15">
      <c r="A17" s="105" t="s">
        <v>167</v>
      </c>
      <c r="B17" s="82">
        <v>11340</v>
      </c>
      <c r="C17" s="82">
        <v>1260</v>
      </c>
      <c r="D17" s="373" t="s">
        <v>112</v>
      </c>
      <c r="E17" s="11"/>
      <c r="F17" s="12"/>
    </row>
    <row r="18" spans="1:6" ht="15.75" thickBot="1">
      <c r="A18" s="106" t="s">
        <v>168</v>
      </c>
      <c r="B18" s="87">
        <v>10800</v>
      </c>
      <c r="C18" s="87">
        <v>1200</v>
      </c>
      <c r="D18" s="374"/>
      <c r="E18" s="11"/>
      <c r="F18" s="12"/>
    </row>
    <row r="19" spans="1:6" ht="15">
      <c r="A19" s="11"/>
      <c r="B19" s="12"/>
      <c r="C19" s="7"/>
      <c r="D19" s="7"/>
      <c r="E19" s="11"/>
      <c r="F19" s="12"/>
    </row>
    <row r="20" spans="1:6" ht="15">
      <c r="A20" s="11"/>
      <c r="B20" s="12"/>
      <c r="C20" s="7"/>
      <c r="D20" s="7"/>
      <c r="E20" s="11"/>
      <c r="F20" s="12"/>
    </row>
    <row r="21" spans="1:6" ht="15">
      <c r="A21" s="11"/>
      <c r="B21" s="12"/>
      <c r="C21" s="7"/>
      <c r="D21" s="7"/>
      <c r="E21" s="11"/>
      <c r="F21" s="12"/>
    </row>
    <row r="22" spans="1:6" ht="15">
      <c r="A22" s="11"/>
      <c r="B22" s="12"/>
      <c r="C22" s="7"/>
      <c r="D22" s="7"/>
      <c r="E22" s="11"/>
      <c r="F22" s="12"/>
    </row>
    <row r="23" ht="15">
      <c r="C23" s="4"/>
    </row>
    <row r="24" spans="1:5" ht="15">
      <c r="A24" s="9"/>
      <c r="B24" s="9"/>
      <c r="C24" s="9"/>
      <c r="D24" s="9"/>
      <c r="E24" s="9"/>
    </row>
    <row r="25" spans="1:5" ht="15">
      <c r="A25" s="9"/>
      <c r="B25" s="9"/>
      <c r="C25" s="9"/>
      <c r="D25" s="9"/>
      <c r="E25" s="9"/>
    </row>
    <row r="26" spans="1:5" ht="15">
      <c r="A26" s="9"/>
      <c r="B26" s="9"/>
      <c r="C26" s="9"/>
      <c r="E26" s="9"/>
    </row>
    <row r="27" spans="1:5" ht="15">
      <c r="A27" s="9"/>
      <c r="B27" s="9"/>
      <c r="C27" s="9"/>
      <c r="E27" s="9"/>
    </row>
    <row r="28" spans="2:3" ht="15">
      <c r="B28" s="9"/>
      <c r="C28" s="9"/>
    </row>
    <row r="29" ht="15">
      <c r="C29" s="4"/>
    </row>
    <row r="30" ht="15">
      <c r="C30" s="4"/>
    </row>
    <row r="33" spans="1:4" ht="15">
      <c r="A33" s="7"/>
      <c r="B33" s="9"/>
      <c r="C33" s="7"/>
      <c r="D33" s="7"/>
    </row>
    <row r="34" spans="1:2" ht="15">
      <c r="A34" s="7"/>
      <c r="B34" s="9"/>
    </row>
    <row r="35" spans="1:2" ht="15">
      <c r="A35" s="7"/>
      <c r="B35" s="9"/>
    </row>
    <row r="36" spans="1:2" ht="15">
      <c r="A36" s="7"/>
      <c r="B36" s="9"/>
    </row>
    <row r="37" spans="1:2" ht="15">
      <c r="A37" s="7"/>
      <c r="B37" s="9"/>
    </row>
  </sheetData>
  <sheetProtection/>
  <mergeCells count="3">
    <mergeCell ref="D17:D18"/>
    <mergeCell ref="D14:D16"/>
    <mergeCell ref="D12:D13"/>
  </mergeCells>
  <printOptions/>
  <pageMargins left="0.17" right="0.7086614173228347" top="0.4" bottom="0.7480314960629921" header="0.18"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7030A0"/>
  </sheetPr>
  <dimension ref="A1:J26"/>
  <sheetViews>
    <sheetView showGridLines="0" zoomScale="80" zoomScaleNormal="80" zoomScalePageLayoutView="80" workbookViewId="0" topLeftCell="A7">
      <selection activeCell="B8" sqref="B8"/>
    </sheetView>
  </sheetViews>
  <sheetFormatPr defaultColWidth="3.7109375" defaultRowHeight="15"/>
  <cols>
    <col min="1" max="1" width="2.00390625" style="1" customWidth="1"/>
    <col min="2" max="2" width="35.7109375" style="1" customWidth="1"/>
    <col min="3" max="3" width="14.28125" style="1" customWidth="1"/>
    <col min="4" max="4" width="69.140625" style="3" customWidth="1"/>
    <col min="5" max="5" width="16.8515625" style="2" customWidth="1"/>
    <col min="6" max="6" width="19.421875" style="1" customWidth="1"/>
    <col min="7" max="7" width="64.28125" style="1" customWidth="1"/>
    <col min="8" max="8" width="17.28125" style="1" customWidth="1"/>
    <col min="9" max="9" width="19.28125" style="1" customWidth="1"/>
    <col min="10" max="10" width="1.28515625" style="18" customWidth="1"/>
    <col min="11" max="16384" width="3.7109375" style="1" customWidth="1"/>
  </cols>
  <sheetData>
    <row r="1" spans="2:10" ht="63.75" customHeight="1">
      <c r="B1" s="281" t="s">
        <v>189</v>
      </c>
      <c r="C1" s="281"/>
      <c r="D1" s="281"/>
      <c r="E1" s="281"/>
      <c r="F1" s="281"/>
      <c r="G1" s="281"/>
      <c r="H1" s="281"/>
      <c r="I1" s="281"/>
      <c r="J1" s="281"/>
    </row>
    <row r="2" spans="2:10" ht="18" customHeight="1">
      <c r="B2" s="184"/>
      <c r="C2" s="184"/>
      <c r="D2" s="291" t="s">
        <v>187</v>
      </c>
      <c r="E2" s="292"/>
      <c r="F2" s="292"/>
      <c r="G2" s="292"/>
      <c r="H2" s="292"/>
      <c r="I2" s="292"/>
      <c r="J2" s="193"/>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95"/>
      <c r="G4" s="200" t="s">
        <v>2</v>
      </c>
      <c r="H4" s="185"/>
      <c r="I4" s="185"/>
    </row>
    <row r="5" spans="1:9" s="113" customFormat="1" ht="1.5" customHeight="1">
      <c r="A5" s="51"/>
      <c r="B5" s="194"/>
      <c r="C5" s="194"/>
      <c r="D5" s="93"/>
      <c r="E5" s="195"/>
      <c r="G5" s="195"/>
      <c r="H5" s="195"/>
      <c r="I5" s="195"/>
    </row>
    <row r="6" spans="1:9" s="113" customFormat="1" ht="18" customHeight="1">
      <c r="A6" s="51"/>
      <c r="B6" s="194"/>
      <c r="C6" s="194"/>
      <c r="D6" s="181" t="s">
        <v>190</v>
      </c>
      <c r="E6" s="195"/>
      <c r="F6" s="195"/>
      <c r="G6" s="195"/>
      <c r="H6" s="195"/>
      <c r="I6" s="195"/>
    </row>
    <row r="7" spans="4:5" ht="15" customHeight="1" thickBot="1">
      <c r="D7" s="1"/>
      <c r="E7" s="1"/>
    </row>
    <row r="8" spans="2:10" ht="99" customHeight="1" thickBot="1">
      <c r="B8" s="5"/>
      <c r="C8" s="6"/>
      <c r="D8" s="288" t="s">
        <v>201</v>
      </c>
      <c r="E8" s="350"/>
      <c r="F8" s="351"/>
      <c r="G8" s="288" t="s">
        <v>204</v>
      </c>
      <c r="H8" s="350"/>
      <c r="I8" s="351"/>
      <c r="J8" s="21" t="s">
        <v>35</v>
      </c>
    </row>
    <row r="9" spans="1:9" s="13" customFormat="1" ht="36.75" customHeight="1" thickBot="1">
      <c r="A9" s="159"/>
      <c r="B9" s="285" t="s">
        <v>14</v>
      </c>
      <c r="C9" s="340"/>
      <c r="D9" s="341" t="s">
        <v>5</v>
      </c>
      <c r="E9" s="342"/>
      <c r="F9" s="303" t="s">
        <v>196</v>
      </c>
      <c r="G9" s="343" t="s">
        <v>5</v>
      </c>
      <c r="H9" s="344"/>
      <c r="I9" s="303" t="s">
        <v>199</v>
      </c>
    </row>
    <row r="10" spans="1:10" s="14" customFormat="1" ht="53.25" customHeight="1">
      <c r="A10" s="160"/>
      <c r="B10" s="378" t="s">
        <v>3</v>
      </c>
      <c r="C10" s="269" t="s">
        <v>192</v>
      </c>
      <c r="D10" s="380" t="s">
        <v>205</v>
      </c>
      <c r="E10" s="376" t="s">
        <v>194</v>
      </c>
      <c r="F10" s="304"/>
      <c r="G10" s="378" t="s">
        <v>206</v>
      </c>
      <c r="H10" s="376" t="s">
        <v>197</v>
      </c>
      <c r="I10" s="304"/>
      <c r="J10" s="19"/>
    </row>
    <row r="11" spans="1:10" s="14" customFormat="1" ht="96.75" customHeight="1">
      <c r="A11" s="160"/>
      <c r="B11" s="379"/>
      <c r="C11" s="204" t="s">
        <v>193</v>
      </c>
      <c r="D11" s="379"/>
      <c r="E11" s="377"/>
      <c r="F11" s="305"/>
      <c r="G11" s="379"/>
      <c r="H11" s="377"/>
      <c r="I11" s="305"/>
      <c r="J11" s="191"/>
    </row>
    <row r="12" spans="1:10" ht="26.25" customHeight="1">
      <c r="A12" s="161"/>
      <c r="B12" s="205"/>
      <c r="C12" s="205"/>
      <c r="D12" s="206"/>
      <c r="E12" s="207"/>
      <c r="F12" s="187">
        <f>IF(CADRE1="","",VLOOKUP('FILIERE TECHNIQUE'!C12,MONTANTS_TECH,2,FALSE))</f>
      </c>
      <c r="G12" s="260"/>
      <c r="H12" s="261"/>
      <c r="I12" s="187">
        <f>IF(CADRE1="","",VLOOKUP('FILIERE TECHNIQUE'!C12,MONTANTS_TECH,3,FALSE))</f>
      </c>
      <c r="J12" s="20"/>
    </row>
    <row r="13" spans="1:10" ht="26.25" customHeight="1">
      <c r="A13" s="161"/>
      <c r="B13" s="255"/>
      <c r="C13" s="255"/>
      <c r="D13" s="255"/>
      <c r="E13" s="256"/>
      <c r="F13" s="187">
        <f>IF(CADRE2="","",VLOOKUP('FILIERE TECHNIQUE'!C13,MONTANTS_TECH,2,FALSE))</f>
      </c>
      <c r="G13" s="182"/>
      <c r="H13" s="156"/>
      <c r="I13" s="187">
        <f>IF(CADRE2="","",VLOOKUP('FILIERE TECHNIQUE'!C13,MONTANTS_TECH,3,FALSE))</f>
      </c>
      <c r="J13" s="20"/>
    </row>
    <row r="14" spans="1:10" ht="26.25" customHeight="1">
      <c r="A14" s="161"/>
      <c r="B14" s="209"/>
      <c r="C14" s="209"/>
      <c r="D14" s="209"/>
      <c r="E14" s="210"/>
      <c r="F14" s="187">
        <f>IF(CADRE3="","",VLOOKUP('FILIERE TECHNIQUE'!C14,MONTANTS_TECH,2,FALSE))</f>
      </c>
      <c r="G14" s="262"/>
      <c r="H14" s="261"/>
      <c r="I14" s="187">
        <f>IF(CADRE3="","",VLOOKUP('FILIERE TECHNIQUE'!C14,MONTANTS_TECH,3,FALSE))</f>
      </c>
      <c r="J14" s="20"/>
    </row>
    <row r="15" spans="1:10" ht="26.25" customHeight="1">
      <c r="A15" s="161"/>
      <c r="B15" s="255"/>
      <c r="C15" s="255"/>
      <c r="D15" s="255"/>
      <c r="E15" s="257"/>
      <c r="F15" s="187">
        <f>IF(CADRE4="","",VLOOKUP('FILIERE TECHNIQUE'!C15,MONTANTS_TECH,2,FALSE))</f>
      </c>
      <c r="G15" s="182"/>
      <c r="H15" s="157"/>
      <c r="I15" s="187">
        <f>IF(CADRE4="","",VLOOKUP('FILIERE TECHNIQUE'!C15,MONTANTS_TECH,3,FALSE))</f>
      </c>
      <c r="J15" s="20"/>
    </row>
    <row r="16" spans="1:10" ht="26.25" customHeight="1">
      <c r="A16" s="161"/>
      <c r="B16" s="209"/>
      <c r="C16" s="209"/>
      <c r="D16" s="209"/>
      <c r="E16" s="211"/>
      <c r="F16" s="187">
        <f>IF(CADRE5="","",VLOOKUP('FILIERE TECHNIQUE'!C16,MONTANTS_TECH,2,FALSE))</f>
      </c>
      <c r="G16" s="262"/>
      <c r="H16" s="263"/>
      <c r="I16" s="187">
        <f>IF(CADRE5="","",VLOOKUP('FILIERE TECHNIQUE'!C16,MONTANTS_TECH,3,FALSE))</f>
      </c>
      <c r="J16" s="20"/>
    </row>
    <row r="17" spans="1:10" ht="26.25" customHeight="1">
      <c r="A17" s="161"/>
      <c r="B17" s="255"/>
      <c r="C17" s="255"/>
      <c r="D17" s="255"/>
      <c r="E17" s="257"/>
      <c r="F17" s="187">
        <f>IF(CADRE6="","",VLOOKUP('FILIERE TECHNIQUE'!C17,MONTANTS_TECH,2,FALSE))</f>
      </c>
      <c r="G17" s="182"/>
      <c r="H17" s="157"/>
      <c r="I17" s="187">
        <f>IF(CADRE6="","",VLOOKUP('FILIERE TECHNIQUE'!C17,MONTANTS_TECH,3,FALSE))</f>
      </c>
      <c r="J17" s="20"/>
    </row>
    <row r="18" spans="1:10" ht="26.25" customHeight="1">
      <c r="A18" s="161"/>
      <c r="B18" s="209"/>
      <c r="C18" s="209"/>
      <c r="D18" s="209"/>
      <c r="E18" s="211"/>
      <c r="F18" s="187">
        <f>IF(CADRE7="","",VLOOKUP('FILIERE TECHNIQUE'!C18,MONTANTS_TECH,2,FALSE))</f>
      </c>
      <c r="G18" s="262"/>
      <c r="H18" s="263"/>
      <c r="I18" s="187">
        <f>IF(CADRE7="","",VLOOKUP('FILIERE TECHNIQUE'!C18,MONTANTS_TECH,3,FALSE))</f>
      </c>
      <c r="J18" s="20"/>
    </row>
    <row r="19" spans="1:10" ht="26.25" customHeight="1">
      <c r="A19" s="161"/>
      <c r="B19" s="255"/>
      <c r="C19" s="255"/>
      <c r="D19" s="255"/>
      <c r="E19" s="257"/>
      <c r="F19" s="187">
        <f>IF(CADRE8="","",VLOOKUP('FILIERE TECHNIQUE'!C19,MONTANTS_TECH,2,FALSE))</f>
      </c>
      <c r="G19" s="182"/>
      <c r="H19" s="157"/>
      <c r="I19" s="187">
        <f>IF(CADRE8="","",VLOOKUP('FILIERE TECHNIQUE'!C19,MONTANTS_TECH,3,FALSE))</f>
      </c>
      <c r="J19" s="20"/>
    </row>
    <row r="20" spans="1:10" ht="26.25" customHeight="1">
      <c r="A20" s="161"/>
      <c r="B20" s="209"/>
      <c r="C20" s="209"/>
      <c r="D20" s="209"/>
      <c r="E20" s="211"/>
      <c r="F20" s="187">
        <f>IF(CADRE9="","",VLOOKUP('FILIERE TECHNIQUE'!C20,MONTANTS_TECH,2,FALSE))</f>
      </c>
      <c r="G20" s="262"/>
      <c r="H20" s="263"/>
      <c r="I20" s="187">
        <f>IF(CADRE9="","",VLOOKUP('FILIERE TECHNIQUE'!C20,MONTANTS_TECH,3,FALSE))</f>
      </c>
      <c r="J20" s="20"/>
    </row>
    <row r="21" spans="1:10" ht="26.25" customHeight="1">
      <c r="A21" s="161"/>
      <c r="B21" s="258"/>
      <c r="C21" s="258"/>
      <c r="D21" s="258"/>
      <c r="E21" s="259"/>
      <c r="F21" s="202">
        <f>IF(CADRE10="","",VLOOKUP('FILIERE TECHNIQUE'!C21,MONTANTS_TECH,2,FALSE))</f>
      </c>
      <c r="G21" s="203"/>
      <c r="H21" s="201"/>
      <c r="I21" s="202">
        <f>IF(CADRE10="","",VLOOKUP('FILIERE TECHNIQUE'!C21,MONTANTS_TECH,3,FALSE))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8">
    <mergeCell ref="D10:D11"/>
    <mergeCell ref="G10:G11"/>
    <mergeCell ref="B1:J1"/>
    <mergeCell ref="D2:I2"/>
    <mergeCell ref="B3:C3"/>
    <mergeCell ref="B4:C4"/>
    <mergeCell ref="D8:F8"/>
    <mergeCell ref="G8:I8"/>
    <mergeCell ref="B24:I24"/>
    <mergeCell ref="B26:I26"/>
    <mergeCell ref="B9:C9"/>
    <mergeCell ref="D9:E9"/>
    <mergeCell ref="G9:H9"/>
    <mergeCell ref="H10:H11"/>
    <mergeCell ref="B10:B11"/>
    <mergeCell ref="E10:E11"/>
    <mergeCell ref="F9:F11"/>
    <mergeCell ref="I9:I11"/>
  </mergeCells>
  <dataValidations count="14">
    <dataValidation type="list" allowBlank="1" showInputMessage="1" showErrorMessage="1" sqref="G4 C8">
      <formula1>FILIERE</formula1>
    </dataValidation>
    <dataValidation type="list" allowBlank="1" showInputMessage="1" showErrorMessage="1" sqref="B22">
      <formula1>CADRE_D_EMPLOI_ADM</formula1>
    </dataValidation>
    <dataValidation type="list" allowBlank="1" showInputMessage="1" showErrorMessage="1" sqref="C22">
      <formula1>INDIRECT('FILIERE TECHNIQUE'!#REF!)</formula1>
    </dataValidation>
    <dataValidation type="list" allowBlank="1" showInputMessage="1" showErrorMessage="1" sqref="C21">
      <formula1>INDIRECT($B$21)</formula1>
    </dataValidation>
    <dataValidation type="list" allowBlank="1" showInputMessage="1" showErrorMessage="1" sqref="C19">
      <formula1>INDIRECT($B$19)</formula1>
    </dataValidation>
    <dataValidation type="list" allowBlank="1" showInputMessage="1" showErrorMessage="1" sqref="C20">
      <formula1>INDIRECT($B$20)</formula1>
    </dataValidation>
    <dataValidation type="list" allowBlank="1" showInputMessage="1" showErrorMessage="1" sqref="C18">
      <formula1>INDIRECT($B$18)</formula1>
    </dataValidation>
    <dataValidation type="list" allowBlank="1" showInputMessage="1" showErrorMessage="1" sqref="C17">
      <formula1>INDIRECT($B$17)</formula1>
    </dataValidation>
    <dataValidation type="list" allowBlank="1" showInputMessage="1" showErrorMessage="1" sqref="C16">
      <formula1>INDIRECT($B$16)</formula1>
    </dataValidation>
    <dataValidation type="list" allowBlank="1" showInputMessage="1" showErrorMessage="1" sqref="C15">
      <formula1>INDIRECT($B$15)</formula1>
    </dataValidation>
    <dataValidation type="list" allowBlank="1" showInputMessage="1" showErrorMessage="1" sqref="C14">
      <formula1>INDIRECT($B$14)</formula1>
    </dataValidation>
    <dataValidation type="list" allowBlank="1" showInputMessage="1" showErrorMessage="1" sqref="C13">
      <formula1>INDIRECT($B$13)</formula1>
    </dataValidation>
    <dataValidation type="list" allowBlank="1" showInputMessage="1" showErrorMessage="1" sqref="C12">
      <formula1>INDIRECT($B$12)</formula1>
    </dataValidation>
    <dataValidation type="list" allowBlank="1" showInputMessage="1" showErrorMessage="1" sqref="B12:B21">
      <formula1>CADRE_D_EMPLOI_TECH</formula1>
    </dataValidation>
  </dataValidations>
  <printOptions/>
  <pageMargins left="0.25" right="0.25" top="0.75" bottom="0.75" header="0.3" footer="0.3"/>
  <pageSetup cellComments="asDisplayed" fitToHeight="0" fitToWidth="0" horizontalDpi="600" verticalDpi="600" orientation="landscape" paperSize="9" scale="55"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xl/worksheets/sheet12.xml><?xml version="1.0" encoding="utf-8"?>
<worksheet xmlns="http://schemas.openxmlformats.org/spreadsheetml/2006/main" xmlns:r="http://schemas.openxmlformats.org/officeDocument/2006/relationships">
  <dimension ref="A1:IV40"/>
  <sheetViews>
    <sheetView zoomScalePageLayoutView="0" workbookViewId="0" topLeftCell="A4">
      <selection activeCell="F20" sqref="F20"/>
    </sheetView>
  </sheetViews>
  <sheetFormatPr defaultColWidth="11.421875" defaultRowHeight="15"/>
  <cols>
    <col min="1" max="1" width="47.421875" style="0" customWidth="1"/>
    <col min="2" max="2" width="31.28125" style="0" customWidth="1"/>
    <col min="3" max="3" width="21.7109375" style="0" customWidth="1"/>
    <col min="4" max="4" width="46.00390625" style="0" customWidth="1"/>
    <col min="5" max="5" width="29.421875" style="0" bestFit="1" customWidth="1"/>
    <col min="6" max="6" width="22.00390625" style="0" customWidth="1"/>
    <col min="7" max="7" width="20.28125" style="0" customWidth="1"/>
    <col min="8" max="8" width="15.8515625" style="0" customWidth="1"/>
    <col min="9" max="9" width="14.28125" style="0" customWidth="1"/>
    <col min="10" max="10" width="15.421875" style="0" customWidth="1"/>
  </cols>
  <sheetData>
    <row r="1" spans="1:4" ht="15">
      <c r="A1" s="7" t="s">
        <v>19</v>
      </c>
      <c r="B1" s="7"/>
      <c r="C1" s="7"/>
      <c r="D1" s="9"/>
    </row>
    <row r="2" spans="1:4" ht="15">
      <c r="A2" s="7" t="s">
        <v>46</v>
      </c>
      <c r="B2" s="7"/>
      <c r="C2" s="7"/>
      <c r="D2" s="9"/>
    </row>
    <row r="3" spans="1:4" ht="15">
      <c r="A3" s="7" t="s">
        <v>175</v>
      </c>
      <c r="B3" s="7"/>
      <c r="C3" s="7"/>
      <c r="D3" s="9"/>
    </row>
    <row r="4" spans="1:4" ht="15">
      <c r="A4" s="7" t="s">
        <v>169</v>
      </c>
      <c r="B4" s="7"/>
      <c r="C4" s="7"/>
      <c r="D4" s="9"/>
    </row>
    <row r="5" spans="1:4" ht="15">
      <c r="A5" s="7" t="s">
        <v>174</v>
      </c>
      <c r="B5" s="7"/>
      <c r="C5" s="7"/>
      <c r="D5" s="9"/>
    </row>
    <row r="6" spans="1:4" ht="15">
      <c r="A6" s="7" t="s">
        <v>115</v>
      </c>
      <c r="C6" s="7"/>
      <c r="D6" s="9"/>
    </row>
    <row r="7" spans="3:4" ht="15">
      <c r="C7" s="7"/>
      <c r="D7" s="9"/>
    </row>
    <row r="8" ht="15">
      <c r="D8" s="9"/>
    </row>
    <row r="10" spans="1:5" ht="15">
      <c r="A10" s="7" t="s">
        <v>115</v>
      </c>
      <c r="B10" s="7" t="s">
        <v>174</v>
      </c>
      <c r="C10" s="7" t="s">
        <v>169</v>
      </c>
      <c r="D10" s="7" t="s">
        <v>175</v>
      </c>
      <c r="E10" s="7" t="s">
        <v>46</v>
      </c>
    </row>
    <row r="11" spans="1:5" ht="15">
      <c r="A11" s="7" t="s">
        <v>170</v>
      </c>
      <c r="B11" s="7" t="s">
        <v>176</v>
      </c>
      <c r="C11" s="7" t="s">
        <v>39</v>
      </c>
      <c r="D11" s="7" t="s">
        <v>42</v>
      </c>
      <c r="E11" s="7" t="s">
        <v>47</v>
      </c>
    </row>
    <row r="12" spans="1:5" ht="15">
      <c r="A12" s="7" t="s">
        <v>171</v>
      </c>
      <c r="B12" s="7" t="s">
        <v>177</v>
      </c>
      <c r="C12" s="7" t="s">
        <v>40</v>
      </c>
      <c r="D12" s="7" t="s">
        <v>43</v>
      </c>
      <c r="E12" s="7" t="s">
        <v>48</v>
      </c>
    </row>
    <row r="13" spans="1:5" ht="15">
      <c r="A13" s="7" t="s">
        <v>172</v>
      </c>
      <c r="B13" s="7" t="s">
        <v>178</v>
      </c>
      <c r="C13" s="7" t="s">
        <v>41</v>
      </c>
      <c r="D13" s="7"/>
      <c r="E13" s="8"/>
    </row>
    <row r="14" spans="1:3" ht="15">
      <c r="A14" s="7" t="s">
        <v>173</v>
      </c>
      <c r="B14" s="7"/>
      <c r="C14" s="7"/>
    </row>
    <row r="15" spans="1:3" ht="15.75" thickBot="1">
      <c r="A15" t="s">
        <v>35</v>
      </c>
      <c r="C15" s="4"/>
    </row>
    <row r="16" spans="2:3" ht="15.75" thickBot="1">
      <c r="B16" s="147" t="s">
        <v>36</v>
      </c>
      <c r="C16" s="148" t="s">
        <v>37</v>
      </c>
    </row>
    <row r="17" spans="1:4" ht="15">
      <c r="A17" s="72" t="s">
        <v>42</v>
      </c>
      <c r="B17" s="149">
        <v>11340</v>
      </c>
      <c r="C17" s="89">
        <v>1260</v>
      </c>
      <c r="D17" s="321" t="s">
        <v>175</v>
      </c>
    </row>
    <row r="18" spans="1:4" ht="15.75" thickBot="1">
      <c r="A18" s="77" t="s">
        <v>43</v>
      </c>
      <c r="B18" s="150">
        <v>10800</v>
      </c>
      <c r="C18" s="91">
        <v>1200</v>
      </c>
      <c r="D18" s="323"/>
    </row>
    <row r="19" spans="1:4" ht="15">
      <c r="A19" s="72" t="s">
        <v>47</v>
      </c>
      <c r="B19" s="149">
        <v>11340</v>
      </c>
      <c r="C19" s="89">
        <v>1260</v>
      </c>
      <c r="D19" s="321" t="s">
        <v>46</v>
      </c>
    </row>
    <row r="20" spans="1:4" ht="15.75" thickBot="1">
      <c r="A20" s="77" t="s">
        <v>48</v>
      </c>
      <c r="B20" s="150">
        <v>10800</v>
      </c>
      <c r="C20" s="91">
        <v>1200</v>
      </c>
      <c r="D20" s="323"/>
    </row>
    <row r="21" spans="1:256" ht="15">
      <c r="A21" s="72" t="s">
        <v>39</v>
      </c>
      <c r="B21" s="149">
        <v>17480</v>
      </c>
      <c r="C21" s="89">
        <v>2380</v>
      </c>
      <c r="D21" s="357" t="s">
        <v>169</v>
      </c>
      <c r="E21" s="11"/>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
      <c r="A22" s="73" t="s">
        <v>40</v>
      </c>
      <c r="B22" s="151">
        <v>16015</v>
      </c>
      <c r="C22" s="90">
        <v>2185</v>
      </c>
      <c r="D22" s="355"/>
      <c r="F22" s="12"/>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75" thickBot="1">
      <c r="A23" s="77" t="s">
        <v>41</v>
      </c>
      <c r="B23" s="150">
        <v>14650</v>
      </c>
      <c r="C23" s="91">
        <v>1995</v>
      </c>
      <c r="D23" s="356"/>
      <c r="E23" s="11"/>
      <c r="F23" s="12"/>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
      <c r="A24" s="81" t="s">
        <v>176</v>
      </c>
      <c r="B24" s="152">
        <v>36210</v>
      </c>
      <c r="C24" s="83">
        <v>6390</v>
      </c>
      <c r="D24" s="321" t="s">
        <v>174</v>
      </c>
      <c r="E24" s="11"/>
      <c r="F24" s="12"/>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
      <c r="A25" s="84" t="s">
        <v>177</v>
      </c>
      <c r="B25" s="153">
        <v>32130</v>
      </c>
      <c r="C25" s="85">
        <v>5670</v>
      </c>
      <c r="D25" s="322"/>
      <c r="E25" s="11"/>
      <c r="F25" s="12"/>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75" thickBot="1">
      <c r="A26" s="86" t="s">
        <v>178</v>
      </c>
      <c r="B26" s="154">
        <v>25500</v>
      </c>
      <c r="C26" s="88">
        <v>4500</v>
      </c>
      <c r="D26" s="323"/>
      <c r="E26" s="11"/>
      <c r="F26" s="12"/>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
      <c r="A27" s="81" t="s">
        <v>170</v>
      </c>
      <c r="B27" s="152">
        <v>57120</v>
      </c>
      <c r="C27" s="83">
        <v>10080</v>
      </c>
      <c r="D27" s="321" t="s">
        <v>115</v>
      </c>
      <c r="E27" s="11"/>
      <c r="F27" s="12"/>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4" ht="15">
      <c r="A28" s="84" t="s">
        <v>171</v>
      </c>
      <c r="B28" s="153">
        <v>49980</v>
      </c>
      <c r="C28" s="85">
        <v>8820</v>
      </c>
      <c r="D28" s="322"/>
    </row>
    <row r="29" spans="1:4" ht="15">
      <c r="A29" s="84" t="s">
        <v>172</v>
      </c>
      <c r="B29" s="153">
        <v>46920</v>
      </c>
      <c r="C29" s="85">
        <v>8280</v>
      </c>
      <c r="D29" s="322"/>
    </row>
    <row r="30" spans="1:4" ht="15.75" thickBot="1">
      <c r="A30" s="86" t="s">
        <v>173</v>
      </c>
      <c r="B30" s="154">
        <v>42330</v>
      </c>
      <c r="C30" s="88">
        <v>7470</v>
      </c>
      <c r="D30" s="323"/>
    </row>
    <row r="31" spans="1:3" ht="15">
      <c r="A31" s="9"/>
      <c r="B31" s="9"/>
      <c r="C31" s="10"/>
    </row>
    <row r="32" spans="1:2" ht="15">
      <c r="A32" s="9"/>
      <c r="B32" s="9"/>
    </row>
    <row r="33" spans="1:3" ht="15">
      <c r="A33" s="9"/>
      <c r="C33" s="4"/>
    </row>
    <row r="34" ht="15">
      <c r="C34" s="4"/>
    </row>
    <row r="35" ht="15">
      <c r="C35" s="4"/>
    </row>
    <row r="38" spans="1:4" ht="15">
      <c r="A38" s="7"/>
      <c r="B38" s="9"/>
      <c r="C38" s="7"/>
      <c r="D38" s="7"/>
    </row>
    <row r="39" spans="1:2" ht="15">
      <c r="A39" s="7" t="s">
        <v>33</v>
      </c>
      <c r="B39" s="9" t="s">
        <v>44</v>
      </c>
    </row>
    <row r="40" spans="1:2" ht="15">
      <c r="A40" s="7" t="s">
        <v>38</v>
      </c>
      <c r="B40" s="9" t="s">
        <v>45</v>
      </c>
    </row>
  </sheetData>
  <sheetProtection/>
  <mergeCells count="5">
    <mergeCell ref="D17:D18"/>
    <mergeCell ref="D19:D20"/>
    <mergeCell ref="D24:D26"/>
    <mergeCell ref="D27:D30"/>
    <mergeCell ref="D21:D2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V43"/>
  <sheetViews>
    <sheetView zoomScalePageLayoutView="0" workbookViewId="0" topLeftCell="A1">
      <selection activeCell="F15" sqref="F15"/>
    </sheetView>
  </sheetViews>
  <sheetFormatPr defaultColWidth="11.421875" defaultRowHeight="15"/>
  <cols>
    <col min="1" max="1" width="43.421875" style="0" customWidth="1"/>
    <col min="2" max="2" width="20.140625" style="0" customWidth="1"/>
    <col min="3" max="3" width="16.7109375" style="0" customWidth="1"/>
    <col min="4" max="4" width="38.421875" style="0" customWidth="1"/>
    <col min="5" max="5" width="38.140625" style="0" customWidth="1"/>
    <col min="6" max="6" width="22.00390625" style="0" customWidth="1"/>
    <col min="7" max="7" width="20.28125" style="0" customWidth="1"/>
    <col min="8" max="8" width="15.8515625" style="0" customWidth="1"/>
    <col min="9" max="9" width="14.28125" style="0" customWidth="1"/>
    <col min="10" max="10" width="15.421875" style="0" customWidth="1"/>
  </cols>
  <sheetData>
    <row r="1" spans="1:4" ht="15">
      <c r="A1" s="7" t="s">
        <v>100</v>
      </c>
      <c r="D1" s="9"/>
    </row>
    <row r="2" spans="1:4" ht="15">
      <c r="A2" s="7" t="s">
        <v>6</v>
      </c>
      <c r="D2" s="9"/>
    </row>
    <row r="3" spans="1:4" ht="15">
      <c r="A3" s="7" t="s">
        <v>97</v>
      </c>
      <c r="D3" s="9"/>
    </row>
    <row r="4" spans="1:4" ht="15">
      <c r="A4" s="7" t="s">
        <v>24</v>
      </c>
      <c r="D4" s="9"/>
    </row>
    <row r="5" spans="1:4" ht="15">
      <c r="A5" s="7" t="s">
        <v>98</v>
      </c>
      <c r="D5" s="9"/>
    </row>
    <row r="6" spans="1:4" ht="15">
      <c r="A6" s="7" t="s">
        <v>99</v>
      </c>
      <c r="D6" s="9"/>
    </row>
    <row r="8" spans="1:5" ht="15">
      <c r="A8" s="49" t="s">
        <v>6</v>
      </c>
      <c r="B8" s="49" t="s">
        <v>97</v>
      </c>
      <c r="C8" s="49" t="s">
        <v>24</v>
      </c>
      <c r="D8" s="49" t="s">
        <v>98</v>
      </c>
      <c r="E8" s="49" t="s">
        <v>99</v>
      </c>
    </row>
    <row r="9" spans="1:5" ht="15">
      <c r="A9" s="49" t="s">
        <v>7</v>
      </c>
      <c r="B9" s="49" t="s">
        <v>10</v>
      </c>
      <c r="C9" s="50" t="s">
        <v>20</v>
      </c>
      <c r="D9" s="49" t="s">
        <v>103</v>
      </c>
      <c r="E9" s="50" t="s">
        <v>101</v>
      </c>
    </row>
    <row r="10" spans="1:5" ht="15">
      <c r="A10" s="49" t="s">
        <v>8</v>
      </c>
      <c r="B10" s="49" t="s">
        <v>11</v>
      </c>
      <c r="C10" s="50" t="s">
        <v>21</v>
      </c>
      <c r="D10" s="49" t="s">
        <v>104</v>
      </c>
      <c r="E10" s="50" t="s">
        <v>102</v>
      </c>
    </row>
    <row r="11" spans="1:4" ht="15">
      <c r="A11" s="49" t="s">
        <v>9</v>
      </c>
      <c r="B11" s="49" t="s">
        <v>12</v>
      </c>
      <c r="C11" s="50" t="s">
        <v>22</v>
      </c>
      <c r="D11" s="49" t="s">
        <v>105</v>
      </c>
    </row>
    <row r="12" spans="1:5" ht="15">
      <c r="A12" s="49"/>
      <c r="B12" s="49" t="s">
        <v>13</v>
      </c>
      <c r="C12" s="50" t="s">
        <v>23</v>
      </c>
      <c r="E12" s="49"/>
    </row>
    <row r="14" spans="2:3" ht="15.75" thickBot="1">
      <c r="B14" s="100" t="s">
        <v>36</v>
      </c>
      <c r="C14" s="101" t="s">
        <v>37</v>
      </c>
    </row>
    <row r="15" spans="1:4" ht="15">
      <c r="A15" s="95" t="s">
        <v>7</v>
      </c>
      <c r="B15" s="96">
        <v>49980</v>
      </c>
      <c r="C15" s="102">
        <v>8820</v>
      </c>
      <c r="D15" s="306" t="s">
        <v>6</v>
      </c>
    </row>
    <row r="16" spans="1:9" ht="15">
      <c r="A16" s="97" t="s">
        <v>8</v>
      </c>
      <c r="B16" s="94">
        <v>46920</v>
      </c>
      <c r="C16" s="103">
        <v>8280</v>
      </c>
      <c r="D16" s="307"/>
      <c r="E16" s="11"/>
      <c r="F16" s="12"/>
      <c r="H16" s="11"/>
      <c r="I16" s="12"/>
    </row>
    <row r="17" spans="1:9" ht="15.75" thickBot="1">
      <c r="A17" s="98" t="s">
        <v>9</v>
      </c>
      <c r="B17" s="99">
        <v>42330</v>
      </c>
      <c r="C17" s="104">
        <v>7470</v>
      </c>
      <c r="D17" s="308"/>
      <c r="E17" s="11"/>
      <c r="F17" s="12"/>
      <c r="H17" s="11"/>
      <c r="I17" s="12"/>
    </row>
    <row r="18" spans="1:256" ht="15">
      <c r="A18" s="95" t="s">
        <v>10</v>
      </c>
      <c r="B18" s="96">
        <v>36210</v>
      </c>
      <c r="C18" s="102">
        <v>6390</v>
      </c>
      <c r="D18" s="309" t="s">
        <v>97</v>
      </c>
      <c r="E18" s="11"/>
      <c r="F18" s="12"/>
      <c r="G18" s="7"/>
      <c r="H18" s="11"/>
      <c r="I18" s="12"/>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256" ht="15">
      <c r="A19" s="97" t="s">
        <v>11</v>
      </c>
      <c r="B19" s="94">
        <v>32130</v>
      </c>
      <c r="C19" s="103">
        <v>5670</v>
      </c>
      <c r="D19" s="310"/>
      <c r="E19" s="11"/>
      <c r="F19" s="12"/>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row>
    <row r="20" spans="1:256" ht="15">
      <c r="A20" s="97" t="s">
        <v>12</v>
      </c>
      <c r="B20" s="94">
        <v>25500</v>
      </c>
      <c r="C20" s="103">
        <v>4500</v>
      </c>
      <c r="D20" s="310"/>
      <c r="E20" s="11"/>
      <c r="F20" s="12"/>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7"/>
      <c r="IT20" s="7"/>
      <c r="IU20" s="7"/>
      <c r="IV20" s="7"/>
    </row>
    <row r="21" spans="1:256" ht="15.75" thickBot="1">
      <c r="A21" s="98" t="s">
        <v>13</v>
      </c>
      <c r="B21" s="99">
        <v>20400</v>
      </c>
      <c r="C21" s="104">
        <v>3600</v>
      </c>
      <c r="D21" s="311"/>
      <c r="E21" s="11"/>
      <c r="F21" s="12"/>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row>
    <row r="22" spans="1:256" ht="15">
      <c r="A22" s="95" t="s">
        <v>20</v>
      </c>
      <c r="B22" s="96">
        <v>36210</v>
      </c>
      <c r="C22" s="102">
        <v>6390</v>
      </c>
      <c r="D22" s="309" t="s">
        <v>24</v>
      </c>
      <c r="E22" s="11"/>
      <c r="F22" s="12"/>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row>
    <row r="23" spans="1:256" ht="15">
      <c r="A23" s="97" t="s">
        <v>21</v>
      </c>
      <c r="B23" s="94">
        <v>32130</v>
      </c>
      <c r="C23" s="103">
        <v>5670</v>
      </c>
      <c r="D23" s="310"/>
      <c r="E23" s="11"/>
      <c r="F23" s="12"/>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row>
    <row r="24" spans="1:256" ht="15">
      <c r="A24" s="97" t="s">
        <v>22</v>
      </c>
      <c r="B24" s="94">
        <v>25500</v>
      </c>
      <c r="C24" s="103">
        <v>4500</v>
      </c>
      <c r="D24" s="310"/>
      <c r="E24" s="11"/>
      <c r="F24" s="12"/>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row>
    <row r="25" spans="1:256" ht="15.75" thickBot="1">
      <c r="A25" s="98" t="s">
        <v>23</v>
      </c>
      <c r="B25" s="99">
        <v>20400</v>
      </c>
      <c r="C25" s="104">
        <v>3600</v>
      </c>
      <c r="D25" s="311"/>
      <c r="E25" s="11"/>
      <c r="F25" s="12"/>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row>
    <row r="26" spans="1:256" ht="15">
      <c r="A26" s="95" t="s">
        <v>103</v>
      </c>
      <c r="B26" s="96">
        <v>17480</v>
      </c>
      <c r="C26" s="102">
        <v>2380</v>
      </c>
      <c r="D26" s="309" t="s">
        <v>98</v>
      </c>
      <c r="E26" s="11"/>
      <c r="F26" s="12"/>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row>
    <row r="27" spans="1:256" ht="15">
      <c r="A27" s="97" t="s">
        <v>104</v>
      </c>
      <c r="B27" s="94">
        <v>16015</v>
      </c>
      <c r="C27" s="103">
        <v>2185</v>
      </c>
      <c r="D27" s="310"/>
      <c r="E27" s="11"/>
      <c r="F27" s="12"/>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row>
    <row r="28" spans="1:256" ht="15.75" thickBot="1">
      <c r="A28" s="98" t="s">
        <v>105</v>
      </c>
      <c r="B28" s="99">
        <v>14650</v>
      </c>
      <c r="C28" s="104">
        <v>1995</v>
      </c>
      <c r="D28" s="311"/>
      <c r="E28" s="11"/>
      <c r="F28" s="12"/>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4" ht="15">
      <c r="A29" s="95" t="s">
        <v>101</v>
      </c>
      <c r="B29" s="96">
        <v>11340</v>
      </c>
      <c r="C29" s="102">
        <v>1260</v>
      </c>
      <c r="D29" s="309" t="s">
        <v>99</v>
      </c>
    </row>
    <row r="30" spans="1:5" ht="15.75" thickBot="1">
      <c r="A30" s="97" t="s">
        <v>102</v>
      </c>
      <c r="B30" s="94">
        <v>10800</v>
      </c>
      <c r="C30" s="103">
        <v>1200</v>
      </c>
      <c r="D30" s="311"/>
      <c r="E30" s="9"/>
    </row>
    <row r="31" spans="1:5" ht="15">
      <c r="A31" s="9"/>
      <c r="B31" s="9"/>
      <c r="C31" s="9"/>
      <c r="D31" s="9"/>
      <c r="E31" s="9"/>
    </row>
    <row r="32" spans="1:5" ht="15">
      <c r="A32" s="9"/>
      <c r="B32" s="9"/>
      <c r="C32" s="9"/>
      <c r="E32" s="9"/>
    </row>
    <row r="33" spans="1:5" ht="15">
      <c r="A33" s="9"/>
      <c r="B33" s="9"/>
      <c r="C33" s="9"/>
      <c r="E33" s="9"/>
    </row>
    <row r="34" ht="15">
      <c r="C34" s="9"/>
    </row>
    <row r="35" ht="15">
      <c r="C35" s="4"/>
    </row>
    <row r="36" ht="15">
      <c r="C36" s="4"/>
    </row>
    <row r="39" spans="1:4" ht="15">
      <c r="A39" s="7"/>
      <c r="B39" s="9"/>
      <c r="C39" s="7"/>
      <c r="D39" s="7"/>
    </row>
    <row r="40" spans="1:2" ht="15">
      <c r="A40" s="7"/>
      <c r="B40" s="9"/>
    </row>
    <row r="41" spans="1:2" ht="15">
      <c r="A41" s="7"/>
      <c r="B41" s="9"/>
    </row>
    <row r="42" spans="1:2" ht="15">
      <c r="A42" s="7"/>
      <c r="B42" s="9"/>
    </row>
    <row r="43" spans="1:2" ht="15">
      <c r="A43" s="7"/>
      <c r="B43" s="9"/>
    </row>
  </sheetData>
  <sheetProtection/>
  <mergeCells count="5">
    <mergeCell ref="D15:D17"/>
    <mergeCell ref="D18:D21"/>
    <mergeCell ref="D22:D25"/>
    <mergeCell ref="D26:D28"/>
    <mergeCell ref="D29:D30"/>
  </mergeCells>
  <printOptions/>
  <pageMargins left="0.17" right="0.27" top="0.7480314960629921" bottom="0.7480314960629921" header="0.31496062992125984" footer="0.31496062992125984"/>
  <pageSetup fitToHeight="0" fitToWidth="0"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24997000396251678"/>
    <pageSetUpPr fitToPage="1"/>
  </sheetPr>
  <dimension ref="A1:J26"/>
  <sheetViews>
    <sheetView showGridLines="0" zoomScale="80" zoomScaleNormal="80" zoomScalePageLayoutView="80" workbookViewId="0" topLeftCell="A1">
      <selection activeCell="B8" sqref="B8"/>
    </sheetView>
  </sheetViews>
  <sheetFormatPr defaultColWidth="3.7109375" defaultRowHeight="15"/>
  <cols>
    <col min="1" max="1" width="2.00390625" style="1" customWidth="1"/>
    <col min="2" max="2" width="35.7109375" style="1" customWidth="1"/>
    <col min="3" max="3" width="16.28125" style="1" customWidth="1"/>
    <col min="4" max="4" width="72.7109375" style="3" customWidth="1"/>
    <col min="5" max="5" width="18.00390625" style="2" customWidth="1"/>
    <col min="6" max="6" width="20.57421875" style="1" customWidth="1"/>
    <col min="7" max="7" width="64.28125" style="1" customWidth="1"/>
    <col min="8" max="8" width="16.00390625" style="1" customWidth="1"/>
    <col min="9" max="9" width="20.28125" style="1" customWidth="1"/>
    <col min="10" max="10" width="1.28515625" style="18" customWidth="1"/>
    <col min="11" max="16384" width="3.7109375" style="1" customWidth="1"/>
  </cols>
  <sheetData>
    <row r="1" spans="2:10" ht="63.75" customHeight="1">
      <c r="B1" s="314" t="s">
        <v>189</v>
      </c>
      <c r="C1" s="314"/>
      <c r="D1" s="314"/>
      <c r="E1" s="314"/>
      <c r="F1" s="314"/>
      <c r="G1" s="314"/>
      <c r="H1" s="314"/>
      <c r="I1" s="314"/>
      <c r="J1" s="314"/>
    </row>
    <row r="2" spans="2:10" ht="18" customHeight="1">
      <c r="B2" s="184"/>
      <c r="C2" s="184"/>
      <c r="D2" s="291" t="s">
        <v>187</v>
      </c>
      <c r="E2" s="292"/>
      <c r="F2" s="292"/>
      <c r="G2" s="292"/>
      <c r="H2" s="292"/>
      <c r="I2" s="292"/>
      <c r="J2" s="188"/>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90"/>
      <c r="G4" s="197" t="s">
        <v>25</v>
      </c>
      <c r="H4" s="185"/>
      <c r="I4" s="185"/>
    </row>
    <row r="5" spans="1:9" s="113" customFormat="1" ht="1.5" customHeight="1">
      <c r="A5" s="51"/>
      <c r="B5" s="189"/>
      <c r="C5" s="189"/>
      <c r="D5" s="93"/>
      <c r="E5" s="190"/>
      <c r="G5" s="190"/>
      <c r="H5" s="190"/>
      <c r="I5" s="190"/>
    </row>
    <row r="6" spans="1:9" s="113" customFormat="1" ht="18" customHeight="1">
      <c r="A6" s="51"/>
      <c r="B6" s="189"/>
      <c r="C6" s="189"/>
      <c r="D6" s="181" t="s">
        <v>190</v>
      </c>
      <c r="E6" s="190"/>
      <c r="F6" s="190"/>
      <c r="G6" s="190"/>
      <c r="H6" s="190"/>
      <c r="I6" s="190"/>
    </row>
    <row r="7" spans="4:5" ht="15" customHeight="1" thickBot="1">
      <c r="D7" s="1"/>
      <c r="E7" s="1"/>
    </row>
    <row r="8" spans="2:10" ht="99" customHeight="1">
      <c r="B8" s="5"/>
      <c r="C8" s="6"/>
      <c r="D8" s="315" t="s">
        <v>201</v>
      </c>
      <c r="E8" s="316"/>
      <c r="F8" s="317"/>
      <c r="G8" s="315" t="s">
        <v>204</v>
      </c>
      <c r="H8" s="316"/>
      <c r="I8" s="317"/>
      <c r="J8" s="21" t="s">
        <v>35</v>
      </c>
    </row>
    <row r="9" spans="1:9" s="13" customFormat="1" ht="36.75" customHeight="1">
      <c r="A9" s="159"/>
      <c r="B9" s="284" t="s">
        <v>14</v>
      </c>
      <c r="C9" s="284"/>
      <c r="D9" s="319" t="s">
        <v>5</v>
      </c>
      <c r="E9" s="320"/>
      <c r="F9" s="318" t="s">
        <v>196</v>
      </c>
      <c r="G9" s="320" t="s">
        <v>5</v>
      </c>
      <c r="H9" s="320"/>
      <c r="I9" s="318" t="s">
        <v>200</v>
      </c>
    </row>
    <row r="10" spans="1:10" s="14" customFormat="1" ht="53.25" customHeight="1">
      <c r="A10" s="160"/>
      <c r="B10" s="312" t="s">
        <v>3</v>
      </c>
      <c r="C10" s="270" t="s">
        <v>192</v>
      </c>
      <c r="D10" s="312" t="s">
        <v>198</v>
      </c>
      <c r="E10" s="313" t="s">
        <v>194</v>
      </c>
      <c r="F10" s="318"/>
      <c r="G10" s="312" t="s">
        <v>203</v>
      </c>
      <c r="H10" s="313" t="s">
        <v>197</v>
      </c>
      <c r="I10" s="318"/>
      <c r="J10" s="19"/>
    </row>
    <row r="11" spans="1:10" s="14" customFormat="1" ht="86.25" customHeight="1">
      <c r="A11" s="160"/>
      <c r="B11" s="312"/>
      <c r="C11" s="271" t="s">
        <v>193</v>
      </c>
      <c r="D11" s="312"/>
      <c r="E11" s="313"/>
      <c r="F11" s="318"/>
      <c r="G11" s="312"/>
      <c r="H11" s="313"/>
      <c r="I11" s="318"/>
      <c r="J11" s="191"/>
    </row>
    <row r="12" spans="1:10" ht="26.25" customHeight="1">
      <c r="A12" s="161"/>
      <c r="B12" s="272"/>
      <c r="C12" s="272"/>
      <c r="D12" s="273"/>
      <c r="E12" s="274"/>
      <c r="F12" s="275">
        <f>IF(CADRE1="","",VLOOKUP('FILIERE ANIMATION'!C12,MONTANTS_ANIMATION,2,FALSE))</f>
      </c>
      <c r="G12" s="276"/>
      <c r="H12" s="277"/>
      <c r="I12" s="274">
        <f>IF(CADRE1="","",VLOOKUP('FILIERE ANIMATION'!C12,MONTANTS_ANIMATION,3,FALSE))</f>
      </c>
      <c r="J12" s="20"/>
    </row>
    <row r="13" spans="1:10" ht="26.25" customHeight="1">
      <c r="A13" s="161"/>
      <c r="B13" s="278"/>
      <c r="C13" s="278"/>
      <c r="D13" s="278"/>
      <c r="E13" s="277"/>
      <c r="F13" s="275">
        <f>IF(CADRE2="","",VLOOKUP('FILIERE ANIMATION'!C13,MONTANTS_ANIMATION,2,FALSE))</f>
      </c>
      <c r="G13" s="272"/>
      <c r="H13" s="279"/>
      <c r="I13" s="274">
        <f>IF(CADRE2="","",VLOOKUP('FILIERE ANIMATION'!C13,MONTANTS_ANIMATION,3,FALSE))</f>
      </c>
      <c r="J13" s="20"/>
    </row>
    <row r="14" spans="1:10" ht="26.25" customHeight="1">
      <c r="A14" s="161"/>
      <c r="B14" s="272"/>
      <c r="C14" s="272"/>
      <c r="D14" s="272"/>
      <c r="E14" s="274"/>
      <c r="F14" s="275">
        <f>IF(CADRE3="","",VLOOKUP('FILIERE ANIMATION'!C14,MONTANTS_ANIMATION,2,FALSE))</f>
      </c>
      <c r="G14" s="278"/>
      <c r="H14" s="277"/>
      <c r="I14" s="274">
        <f>IF(CADRE3="","",VLOOKUP('FILIERE ANIMATION'!C14,MONTANTS_ANIMATION,3,FALSE))</f>
      </c>
      <c r="J14" s="20"/>
    </row>
    <row r="15" spans="1:10" ht="26.25" customHeight="1">
      <c r="A15" s="161"/>
      <c r="B15" s="278"/>
      <c r="C15" s="278"/>
      <c r="D15" s="278"/>
      <c r="E15" s="278"/>
      <c r="F15" s="275">
        <f>IF(CADRE4="","",VLOOKUP('FILIERE ANIMATION'!C15,MONTANTS_ANIMATION,2,FALSE))</f>
      </c>
      <c r="G15" s="272"/>
      <c r="H15" s="280"/>
      <c r="I15" s="274">
        <f>IF(CADRE4="","",VLOOKUP('FILIERE ANIMATION'!C15,MONTANTS_ANIMATION,3,FALSE))</f>
      </c>
      <c r="J15" s="20"/>
    </row>
    <row r="16" spans="1:10" ht="26.25" customHeight="1">
      <c r="A16" s="161"/>
      <c r="B16" s="272"/>
      <c r="C16" s="272"/>
      <c r="D16" s="272"/>
      <c r="E16" s="272"/>
      <c r="F16" s="275">
        <f>IF(CADRE5="","",VLOOKUP('FILIERE ANIMATION'!C16,MONTANTS_ANIMATION,2,FALSE))</f>
      </c>
      <c r="G16" s="278"/>
      <c r="H16" s="278"/>
      <c r="I16" s="274">
        <f>IF(CADRE5="","",VLOOKUP('FILIERE ANIMATION'!C16,MONTANTS_ANIMATION,3,FALSE))</f>
      </c>
      <c r="J16" s="20"/>
    </row>
    <row r="17" spans="1:10" ht="26.25" customHeight="1">
      <c r="A17" s="161"/>
      <c r="B17" s="278"/>
      <c r="C17" s="278"/>
      <c r="D17" s="278"/>
      <c r="E17" s="278"/>
      <c r="F17" s="275">
        <f>IF(CADRE6="","",VLOOKUP('FILIERE ANIMATION'!C17,MONTANTS_ANIMATION,2,FALSE))</f>
      </c>
      <c r="G17" s="272"/>
      <c r="H17" s="280"/>
      <c r="I17" s="274">
        <f>IF(CADRE6="","",VLOOKUP('FILIERE ANIMATION'!C17,MONTANTS_ANIMATION,3,FALSE))</f>
      </c>
      <c r="J17" s="20"/>
    </row>
    <row r="18" spans="1:10" ht="26.25" customHeight="1">
      <c r="A18" s="161"/>
      <c r="B18" s="272"/>
      <c r="C18" s="272"/>
      <c r="D18" s="272"/>
      <c r="E18" s="272"/>
      <c r="F18" s="275">
        <f>IF(CADRE7="","",VLOOKUP('FILIERE ANIMATION'!C18,MONTANTS_ANIMATION,2,FALSE))</f>
      </c>
      <c r="G18" s="278"/>
      <c r="H18" s="278"/>
      <c r="I18" s="274">
        <f>IF(CADRE7="","",VLOOKUP('FILIERE ANIMATION'!C18,MONTANTS_ANIMATION,3,FALSE))</f>
      </c>
      <c r="J18" s="20"/>
    </row>
    <row r="19" spans="1:10" ht="26.25" customHeight="1">
      <c r="A19" s="161"/>
      <c r="B19" s="278"/>
      <c r="C19" s="278"/>
      <c r="D19" s="278"/>
      <c r="E19" s="278"/>
      <c r="F19" s="275">
        <f>IF(CADRE8="","",VLOOKUP('FILIERE ANIMATION'!C19,MONTANTS_ANIMATION,2,FALSE))</f>
      </c>
      <c r="G19" s="272"/>
      <c r="H19" s="280"/>
      <c r="I19" s="274">
        <f>IF(CADRE8="","",VLOOKUP('FILIERE ANIMATION'!C19,MONTANTS_ANIMATION,3,FALSE))</f>
      </c>
      <c r="J19" s="20"/>
    </row>
    <row r="20" spans="1:10" ht="26.25" customHeight="1">
      <c r="A20" s="161"/>
      <c r="B20" s="272"/>
      <c r="C20" s="272"/>
      <c r="D20" s="272"/>
      <c r="E20" s="272"/>
      <c r="F20" s="275">
        <f>IF(CADRE9="","",VLOOKUP('FILIERE ANIMATION'!C20,MONTANTS_ANIMATION,2,FALSE))</f>
      </c>
      <c r="G20" s="278"/>
      <c r="H20" s="278"/>
      <c r="I20" s="274">
        <f>IF(CADRE9="","",VLOOKUP('FILIERE ANIMATION'!C20,MONTANTS_ANIMATION,3,FALSE))</f>
      </c>
      <c r="J20" s="20"/>
    </row>
    <row r="21" spans="1:10" ht="26.25" customHeight="1">
      <c r="A21" s="161"/>
      <c r="B21" s="278"/>
      <c r="C21" s="278"/>
      <c r="D21" s="278"/>
      <c r="E21" s="278"/>
      <c r="F21" s="275">
        <f>IF(CADRE10="","",VLOOKUP('FILIERE ANIMATION'!C21,MONTANTS_ANIMATION,2,FALSE))</f>
      </c>
      <c r="G21" s="272"/>
      <c r="H21" s="280"/>
      <c r="I21" s="274">
        <f>IF(CADRE10="","",VLOOKUP('FILIERE ANIMATION'!C21,MONTANTS_ANIMATION,3,FALSE))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8">
    <mergeCell ref="D10:D11"/>
    <mergeCell ref="G10:G11"/>
    <mergeCell ref="B24:I24"/>
    <mergeCell ref="B26:I26"/>
    <mergeCell ref="B9:C9"/>
    <mergeCell ref="D9:E9"/>
    <mergeCell ref="G9:H9"/>
    <mergeCell ref="H10:H11"/>
    <mergeCell ref="B10:B11"/>
    <mergeCell ref="E10:E11"/>
    <mergeCell ref="B1:J1"/>
    <mergeCell ref="D2:I2"/>
    <mergeCell ref="B3:C3"/>
    <mergeCell ref="B4:C4"/>
    <mergeCell ref="D8:F8"/>
    <mergeCell ref="G8:I8"/>
    <mergeCell ref="F9:F11"/>
    <mergeCell ref="I9:I11"/>
  </mergeCells>
  <dataValidations count="5">
    <dataValidation type="list" allowBlank="1" showInputMessage="1" showErrorMessage="1" sqref="G4 C8">
      <formula1>FILIERE</formula1>
    </dataValidation>
    <dataValidation type="list" allowBlank="1" showInputMessage="1" showErrorMessage="1" sqref="B22">
      <formula1>CADRE_D_EMPLOI_ADM</formula1>
    </dataValidation>
    <dataValidation type="list" allowBlank="1" showInputMessage="1" showErrorMessage="1" sqref="C22">
      <formula1>INDIRECT('FILIERE ANIMATION'!#REF!)</formula1>
    </dataValidation>
    <dataValidation type="list" allowBlank="1" showInputMessage="1" showErrorMessage="1" sqref="C12:C21">
      <formula1>INDIRECT(B12)</formula1>
    </dataValidation>
    <dataValidation type="list" allowBlank="1" showInputMessage="1" showErrorMessage="1" sqref="B12:B21">
      <formula1>CADRE_D_EMPLOI_ANIM</formula1>
    </dataValidation>
  </dataValidations>
  <printOptions/>
  <pageMargins left="0.3937007874015748" right="0.1968503937007874" top="0.7874015748031497" bottom="1.299212598425197" header="0.2362204724409449" footer="0.5905511811023623"/>
  <pageSetup cellComments="asDisplayed" fitToHeight="1" fitToWidth="1" horizontalDpi="600" verticalDpi="600" orientation="landscape" paperSize="9" scale="51"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20" sqref="C20"/>
    </sheetView>
  </sheetViews>
  <sheetFormatPr defaultColWidth="11.421875" defaultRowHeight="15"/>
  <cols>
    <col min="1" max="1" width="25.57421875" style="0" bestFit="1" customWidth="1"/>
    <col min="2" max="2" width="12.7109375" style="0" customWidth="1"/>
    <col min="3" max="3" width="11.00390625" style="0" customWidth="1"/>
    <col min="4" max="4" width="21.28125" style="0" customWidth="1"/>
    <col min="5" max="5" width="29.421875" style="0" bestFit="1" customWidth="1"/>
    <col min="6" max="6" width="5.00390625" style="0" bestFit="1" customWidth="1"/>
  </cols>
  <sheetData>
    <row r="1" spans="1:4" ht="15">
      <c r="A1" s="7" t="s">
        <v>108</v>
      </c>
      <c r="D1" s="9"/>
    </row>
    <row r="2" spans="1:4" ht="15">
      <c r="A2" s="7" t="s">
        <v>106</v>
      </c>
      <c r="D2" s="9"/>
    </row>
    <row r="3" spans="1:4" ht="15">
      <c r="A3" s="7" t="s">
        <v>107</v>
      </c>
      <c r="D3" s="9"/>
    </row>
    <row r="4" spans="1:4" ht="15">
      <c r="A4" s="7"/>
      <c r="D4" s="9"/>
    </row>
    <row r="5" spans="1:4" ht="15">
      <c r="A5" s="7"/>
      <c r="D5" s="9"/>
    </row>
    <row r="6" spans="1:4" ht="15">
      <c r="A6" s="7"/>
      <c r="D6" s="9"/>
    </row>
    <row r="8" spans="1:5" ht="15">
      <c r="A8" s="7" t="s">
        <v>106</v>
      </c>
      <c r="B8" s="7" t="s">
        <v>107</v>
      </c>
      <c r="C8" s="7"/>
      <c r="D8" s="7"/>
      <c r="E8" s="7"/>
    </row>
    <row r="9" spans="1:5" ht="15">
      <c r="A9" s="11" t="s">
        <v>26</v>
      </c>
      <c r="B9" s="15" t="s">
        <v>109</v>
      </c>
      <c r="C9" s="8"/>
      <c r="D9" s="8"/>
      <c r="E9" s="7"/>
    </row>
    <row r="10" spans="1:5" ht="15">
      <c r="A10" s="11" t="s">
        <v>27</v>
      </c>
      <c r="B10" s="15" t="s">
        <v>110</v>
      </c>
      <c r="C10" s="8"/>
      <c r="D10" s="8"/>
      <c r="E10" s="7"/>
    </row>
    <row r="11" spans="1:5" ht="15">
      <c r="A11" s="11" t="s">
        <v>28</v>
      </c>
      <c r="B11" s="7"/>
      <c r="C11" s="8"/>
      <c r="D11" s="8"/>
      <c r="E11" s="7"/>
    </row>
    <row r="12" spans="1:4" ht="15">
      <c r="A12" s="8"/>
      <c r="B12" s="7"/>
      <c r="C12" s="7"/>
      <c r="D12" s="8"/>
    </row>
    <row r="13" spans="1:6" ht="15">
      <c r="A13" s="11"/>
      <c r="B13" s="12"/>
      <c r="C13" s="7"/>
      <c r="D13" s="7"/>
      <c r="E13" s="9"/>
      <c r="F13" s="12"/>
    </row>
    <row r="14" spans="1:6" ht="15">
      <c r="A14" s="11"/>
      <c r="B14" s="12"/>
      <c r="C14" s="7"/>
      <c r="D14" s="7"/>
      <c r="E14" s="9"/>
      <c r="F14" s="12"/>
    </row>
    <row r="15" spans="1:6" ht="15.75" thickBot="1">
      <c r="A15" s="11"/>
      <c r="B15" s="112" t="s">
        <v>36</v>
      </c>
      <c r="C15" s="112" t="s">
        <v>37</v>
      </c>
      <c r="D15" s="11"/>
      <c r="E15" s="9"/>
      <c r="F15" s="12"/>
    </row>
    <row r="16" spans="1:6" ht="15">
      <c r="A16" s="107" t="s">
        <v>26</v>
      </c>
      <c r="B16" s="102">
        <v>17480</v>
      </c>
      <c r="C16" s="102">
        <v>2380</v>
      </c>
      <c r="D16" s="321" t="s">
        <v>106</v>
      </c>
      <c r="E16" s="9"/>
      <c r="F16" s="12"/>
    </row>
    <row r="17" spans="1:6" ht="15">
      <c r="A17" s="108" t="s">
        <v>27</v>
      </c>
      <c r="B17" s="103">
        <v>16015</v>
      </c>
      <c r="C17" s="103">
        <v>2185</v>
      </c>
      <c r="D17" s="322"/>
      <c r="E17" s="9"/>
      <c r="F17" s="12"/>
    </row>
    <row r="18" spans="1:6" ht="15.75" thickBot="1">
      <c r="A18" s="109" t="s">
        <v>28</v>
      </c>
      <c r="B18" s="104">
        <v>14650</v>
      </c>
      <c r="C18" s="104">
        <v>1995</v>
      </c>
      <c r="D18" s="323"/>
      <c r="E18" s="9"/>
      <c r="F18" s="12"/>
    </row>
    <row r="19" spans="1:6" ht="15">
      <c r="A19" s="110" t="s">
        <v>109</v>
      </c>
      <c r="B19" s="102">
        <v>11340</v>
      </c>
      <c r="C19" s="102">
        <v>1260</v>
      </c>
      <c r="D19" s="321" t="s">
        <v>107</v>
      </c>
      <c r="E19" s="9"/>
      <c r="F19" s="12"/>
    </row>
    <row r="20" spans="1:6" ht="15.75" thickBot="1">
      <c r="A20" s="111" t="s">
        <v>110</v>
      </c>
      <c r="B20" s="104">
        <v>10800</v>
      </c>
      <c r="C20" s="104">
        <v>1200</v>
      </c>
      <c r="D20" s="323"/>
      <c r="E20" s="11"/>
      <c r="F20" s="12"/>
    </row>
    <row r="21" spans="4:6" ht="15">
      <c r="D21" s="7"/>
      <c r="E21" s="11"/>
      <c r="F21" s="12"/>
    </row>
    <row r="22" spans="4:6" ht="15">
      <c r="D22" s="7"/>
      <c r="E22" s="11"/>
      <c r="F22" s="12"/>
    </row>
    <row r="23" spans="1:6" ht="15">
      <c r="A23" s="11"/>
      <c r="B23" s="12"/>
      <c r="C23" s="7"/>
      <c r="D23" s="7"/>
      <c r="E23" s="11"/>
      <c r="F23" s="12"/>
    </row>
    <row r="24" spans="1:6" ht="15">
      <c r="A24" s="11"/>
      <c r="B24" s="12"/>
      <c r="C24" s="7"/>
      <c r="D24" s="7"/>
      <c r="E24" s="11"/>
      <c r="F24" s="12"/>
    </row>
    <row r="25" ht="15">
      <c r="C25" s="4"/>
    </row>
    <row r="26" spans="1:5" ht="15">
      <c r="A26" s="9"/>
      <c r="B26" s="9"/>
      <c r="C26" s="9"/>
      <c r="D26" s="9"/>
      <c r="E26" s="9"/>
    </row>
    <row r="27" spans="1:5" ht="15">
      <c r="A27" s="9"/>
      <c r="B27" s="9"/>
      <c r="C27" s="9"/>
      <c r="D27" s="9"/>
      <c r="E27" s="9"/>
    </row>
    <row r="28" spans="1:5" ht="15">
      <c r="A28" s="9"/>
      <c r="B28" s="9"/>
      <c r="C28" s="9"/>
      <c r="E28" s="9"/>
    </row>
    <row r="29" spans="1:5" ht="15">
      <c r="A29" s="9"/>
      <c r="B29" s="9"/>
      <c r="C29" s="9"/>
      <c r="E29" s="9"/>
    </row>
    <row r="30" spans="2:3" ht="15">
      <c r="B30" s="9"/>
      <c r="C30" s="9"/>
    </row>
    <row r="31" ht="15">
      <c r="C31" s="4"/>
    </row>
    <row r="32" ht="15">
      <c r="C32" s="4"/>
    </row>
    <row r="35" spans="1:4" ht="15">
      <c r="A35" s="7"/>
      <c r="B35" s="9"/>
      <c r="C35" s="7"/>
      <c r="D35" s="7"/>
    </row>
    <row r="36" spans="1:2" ht="15">
      <c r="A36" s="7"/>
      <c r="B36" s="9"/>
    </row>
    <row r="37" spans="1:2" ht="15">
      <c r="A37" s="7"/>
      <c r="B37" s="9"/>
    </row>
    <row r="38" spans="1:2" ht="15">
      <c r="A38" s="7"/>
      <c r="B38" s="9"/>
    </row>
    <row r="39" spans="1:2" ht="15">
      <c r="A39" s="7"/>
      <c r="B39" s="9"/>
    </row>
  </sheetData>
  <sheetProtection/>
  <mergeCells count="2">
    <mergeCell ref="D16:D18"/>
    <mergeCell ref="D19:D20"/>
  </mergeCells>
  <printOptions/>
  <pageMargins left="0.17" right="0.7086614173228347" top="0.4" bottom="0.7480314960629921" header="0.18"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E9B1D2"/>
    <pageSetUpPr fitToPage="1"/>
  </sheetPr>
  <dimension ref="A1:J26"/>
  <sheetViews>
    <sheetView showGridLines="0" zoomScale="80" zoomScaleNormal="80" zoomScalePageLayoutView="80" workbookViewId="0" topLeftCell="A10">
      <selection activeCell="D15" sqref="D15"/>
    </sheetView>
  </sheetViews>
  <sheetFormatPr defaultColWidth="3.7109375" defaultRowHeight="15"/>
  <cols>
    <col min="1" max="1" width="2.00390625" style="1" customWidth="1"/>
    <col min="2" max="2" width="38.421875" style="1" customWidth="1"/>
    <col min="3" max="3" width="16.28125" style="1" customWidth="1"/>
    <col min="4" max="4" width="72.7109375" style="3" customWidth="1"/>
    <col min="5" max="5" width="17.140625" style="2" customWidth="1"/>
    <col min="6" max="6" width="19.140625" style="1" customWidth="1"/>
    <col min="7" max="7" width="64.28125" style="1" customWidth="1"/>
    <col min="8" max="8" width="16.8515625" style="1" customWidth="1"/>
    <col min="9" max="9" width="20.140625" style="1" customWidth="1"/>
    <col min="10" max="10" width="1.28515625" style="18" customWidth="1"/>
    <col min="11" max="16384" width="3.7109375" style="1" customWidth="1"/>
  </cols>
  <sheetData>
    <row r="1" spans="2:10" ht="63.75" customHeight="1">
      <c r="B1" s="281" t="s">
        <v>189</v>
      </c>
      <c r="C1" s="281"/>
      <c r="D1" s="281"/>
      <c r="E1" s="281"/>
      <c r="F1" s="281"/>
      <c r="G1" s="281"/>
      <c r="H1" s="281"/>
      <c r="I1" s="281"/>
      <c r="J1" s="281"/>
    </row>
    <row r="2" spans="2:10" ht="18" customHeight="1">
      <c r="B2" s="184"/>
      <c r="C2" s="184"/>
      <c r="D2" s="291" t="s">
        <v>187</v>
      </c>
      <c r="E2" s="292"/>
      <c r="F2" s="292"/>
      <c r="G2" s="292"/>
      <c r="H2" s="292"/>
      <c r="I2" s="292"/>
      <c r="J2" s="188"/>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90"/>
      <c r="G4" s="329" t="s">
        <v>49</v>
      </c>
      <c r="H4" s="329"/>
      <c r="I4" s="185"/>
    </row>
    <row r="5" spans="1:9" s="113" customFormat="1" ht="1.5" customHeight="1">
      <c r="A5" s="51"/>
      <c r="B5" s="189"/>
      <c r="C5" s="189"/>
      <c r="D5" s="93"/>
      <c r="E5" s="190"/>
      <c r="G5" s="190"/>
      <c r="H5" s="190"/>
      <c r="I5" s="190"/>
    </row>
    <row r="6" spans="1:9" s="113" customFormat="1" ht="18" customHeight="1">
      <c r="A6" s="51"/>
      <c r="B6" s="189"/>
      <c r="C6" s="189"/>
      <c r="D6" s="181" t="s">
        <v>190</v>
      </c>
      <c r="E6" s="190"/>
      <c r="F6" s="190"/>
      <c r="G6" s="190"/>
      <c r="H6" s="190"/>
      <c r="I6" s="190"/>
    </row>
    <row r="7" spans="4:5" ht="15" customHeight="1" thickBot="1">
      <c r="D7" s="1"/>
      <c r="E7" s="1"/>
    </row>
    <row r="8" spans="2:10" ht="99" customHeight="1" thickBot="1">
      <c r="B8" s="5"/>
      <c r="C8" s="6"/>
      <c r="D8" s="288" t="s">
        <v>201</v>
      </c>
      <c r="E8" s="289"/>
      <c r="F8" s="290"/>
      <c r="G8" s="288" t="s">
        <v>204</v>
      </c>
      <c r="H8" s="289"/>
      <c r="I8" s="290"/>
      <c r="J8" s="21" t="s">
        <v>35</v>
      </c>
    </row>
    <row r="9" spans="1:9" s="13" customFormat="1" ht="36.75" customHeight="1" thickBot="1">
      <c r="A9" s="159"/>
      <c r="B9" s="284" t="s">
        <v>14</v>
      </c>
      <c r="C9" s="285"/>
      <c r="D9" s="282" t="s">
        <v>5</v>
      </c>
      <c r="E9" s="283"/>
      <c r="F9" s="303" t="s">
        <v>196</v>
      </c>
      <c r="G9" s="287" t="s">
        <v>5</v>
      </c>
      <c r="H9" s="287"/>
      <c r="I9" s="303" t="s">
        <v>199</v>
      </c>
    </row>
    <row r="10" spans="1:10" s="14" customFormat="1" ht="53.25" customHeight="1">
      <c r="A10" s="160"/>
      <c r="B10" s="328" t="s">
        <v>3</v>
      </c>
      <c r="C10" s="264" t="s">
        <v>192</v>
      </c>
      <c r="D10" s="326" t="s">
        <v>198</v>
      </c>
      <c r="E10" s="324" t="s">
        <v>194</v>
      </c>
      <c r="F10" s="304"/>
      <c r="G10" s="328" t="s">
        <v>203</v>
      </c>
      <c r="H10" s="324" t="s">
        <v>197</v>
      </c>
      <c r="I10" s="304"/>
      <c r="J10" s="19"/>
    </row>
    <row r="11" spans="1:10" s="14" customFormat="1" ht="86.25" customHeight="1">
      <c r="A11" s="160"/>
      <c r="B11" s="327"/>
      <c r="C11" s="265" t="s">
        <v>193</v>
      </c>
      <c r="D11" s="327"/>
      <c r="E11" s="325"/>
      <c r="F11" s="305"/>
      <c r="G11" s="327"/>
      <c r="H11" s="325"/>
      <c r="I11" s="305"/>
      <c r="J11" s="191"/>
    </row>
    <row r="12" spans="1:10" ht="26.25" customHeight="1">
      <c r="A12" s="161"/>
      <c r="B12" s="222"/>
      <c r="C12" s="222"/>
      <c r="D12" s="206"/>
      <c r="E12" s="207"/>
      <c r="F12" s="187">
        <f>IF(CADRE1="","",VLOOKUP('FILIERE CULTURELLE'!C12,MONTANTS_CULTURELLE,2,FALSE))</f>
      </c>
      <c r="G12" s="232"/>
      <c r="H12" s="233"/>
      <c r="I12" s="187">
        <f>IF(CADRE1="","",VLOOKUP('FILIERE CULTURELLE'!C12,MONTANTS_CULTURELLE,3,FALSE))</f>
      </c>
      <c r="J12" s="20"/>
    </row>
    <row r="13" spans="1:10" ht="26.25" customHeight="1">
      <c r="A13" s="161"/>
      <c r="B13" s="225"/>
      <c r="C13" s="225"/>
      <c r="D13" s="226"/>
      <c r="E13" s="227"/>
      <c r="F13" s="187">
        <f>IF(CADRE2="","",VLOOKUP('FILIERE CULTURELLE'!C13,MONTANTS_CULTURELLE,2,FALSE))</f>
      </c>
      <c r="G13" s="182"/>
      <c r="H13" s="156"/>
      <c r="I13" s="187">
        <f>IF(CADRE2="","",VLOOKUP('FILIERE CULTURELLE'!C13,MONTANTS_CULTURELLE,3,FALSE))</f>
      </c>
      <c r="J13" s="20"/>
    </row>
    <row r="14" spans="1:10" ht="26.25" customHeight="1">
      <c r="A14" s="161"/>
      <c r="B14" s="223"/>
      <c r="C14" s="223"/>
      <c r="D14" s="209"/>
      <c r="E14" s="210"/>
      <c r="F14" s="187">
        <f>IF(CADRE3="","",VLOOKUP('FILIERE CULTURELLE'!C14,MONTANTS_CULTURELLE,2,FALSE))</f>
      </c>
      <c r="G14" s="234"/>
      <c r="H14" s="233"/>
      <c r="I14" s="187">
        <f>IF(CADRE3="","",VLOOKUP('FILIERE CULTURELLE'!C14,MONTANTS_CULTURELLE,3,FALSE))</f>
      </c>
      <c r="J14" s="20"/>
    </row>
    <row r="15" spans="1:10" ht="26.25" customHeight="1">
      <c r="A15" s="161"/>
      <c r="B15" s="225"/>
      <c r="C15" s="225"/>
      <c r="D15" s="226"/>
      <c r="E15" s="228"/>
      <c r="F15" s="187">
        <f>IF(CADRE4="","",VLOOKUP('FILIERE CULTURELLE'!C15,MONTANTS_CULTURELLE,2,FALSE))</f>
      </c>
      <c r="G15" s="182"/>
      <c r="H15" s="157"/>
      <c r="I15" s="187">
        <f>IF(CADRE4="","",VLOOKUP('FILIERE CULTURELLE'!C15,MONTANTS_CULTURELLE,3,FALSE))</f>
      </c>
      <c r="J15" s="20"/>
    </row>
    <row r="16" spans="1:10" ht="26.25" customHeight="1">
      <c r="A16" s="161"/>
      <c r="B16" s="223"/>
      <c r="C16" s="223"/>
      <c r="D16" s="209"/>
      <c r="E16" s="211"/>
      <c r="F16" s="187">
        <f>IF(CADRE5="","",VLOOKUP('FILIERE CULTURELLE'!C16,MONTANTS_CULTURELLE,2,FALSE))</f>
      </c>
      <c r="G16" s="234"/>
      <c r="H16" s="235"/>
      <c r="I16" s="187">
        <f>IF(CADRE5="","",VLOOKUP('FILIERE CULTURELLE'!C16,MONTANTS_CULTURELLE,3,FALSE))</f>
      </c>
      <c r="J16" s="20"/>
    </row>
    <row r="17" spans="1:10" ht="26.25" customHeight="1">
      <c r="A17" s="161"/>
      <c r="B17" s="225"/>
      <c r="C17" s="225"/>
      <c r="D17" s="226"/>
      <c r="E17" s="228"/>
      <c r="F17" s="187">
        <f>IF(CADRE6="","",VLOOKUP('FILIERE CULTURELLE'!C17,MONTANTS_CULTURELLE,2,FALSE))</f>
      </c>
      <c r="G17" s="182"/>
      <c r="H17" s="157"/>
      <c r="I17" s="187">
        <f>IF(CADRE6="","",VLOOKUP('FILIERE CULTURELLE'!C17,MONTANTS_CULTURELLE,3,FALSE))</f>
      </c>
      <c r="J17" s="20"/>
    </row>
    <row r="18" spans="1:10" ht="26.25" customHeight="1">
      <c r="A18" s="161"/>
      <c r="B18" s="223"/>
      <c r="C18" s="223"/>
      <c r="D18" s="209"/>
      <c r="E18" s="211"/>
      <c r="F18" s="187">
        <f>IF(CADRE7="","",VLOOKUP('FILIERE CULTURELLE'!C18,MONTANTS_CULTURELLE,2,FALSE))</f>
      </c>
      <c r="G18" s="234"/>
      <c r="H18" s="235"/>
      <c r="I18" s="187">
        <f>IF(CADRE7="","",VLOOKUP('FILIERE CULTURELLE'!C18,MONTANTS_CULTURELLE,3,FALSE))</f>
      </c>
      <c r="J18" s="20"/>
    </row>
    <row r="19" spans="1:10" ht="26.25" customHeight="1">
      <c r="A19" s="161"/>
      <c r="B19" s="225"/>
      <c r="C19" s="225"/>
      <c r="D19" s="226"/>
      <c r="E19" s="228"/>
      <c r="F19" s="187">
        <f>IF(CADRE8="","",VLOOKUP('FILIERE CULTURELLE'!C19,MONTANTS_CULTURELLE,2,FALSE))</f>
      </c>
      <c r="G19" s="182"/>
      <c r="H19" s="157"/>
      <c r="I19" s="187">
        <f>IF(CADRE8="","",VLOOKUP('FILIERE CULTURELLE'!C19,MONTANTS_CULTURELLE,3,FALSE))</f>
      </c>
      <c r="J19" s="20"/>
    </row>
    <row r="20" spans="1:10" ht="26.25" customHeight="1">
      <c r="A20" s="161"/>
      <c r="B20" s="223"/>
      <c r="C20" s="223"/>
      <c r="D20" s="209"/>
      <c r="E20" s="211"/>
      <c r="F20" s="187">
        <f>IF(CADRE9="","",VLOOKUP('FILIERE CULTURELLE'!C20,MONTANTS_CULTURELLE,2,FALSE))</f>
      </c>
      <c r="G20" s="234"/>
      <c r="H20" s="235"/>
      <c r="I20" s="187">
        <f>IF(CADRE9="","",VLOOKUP('FILIERE CULTURELLE'!C20,MONTANTS_CULTURELLE,3,FALSE))</f>
      </c>
      <c r="J20" s="20"/>
    </row>
    <row r="21" spans="1:10" ht="26.25" customHeight="1">
      <c r="A21" s="161"/>
      <c r="B21" s="229"/>
      <c r="C21" s="229"/>
      <c r="D21" s="230"/>
      <c r="E21" s="231"/>
      <c r="F21" s="202">
        <f>IF(CADRE10="","",VLOOKUP('FILIERE CULTURELLE'!C21,MONTANTS_CULTURELLE,2,FALSE))</f>
      </c>
      <c r="G21" s="203"/>
      <c r="H21" s="201"/>
      <c r="I21" s="202">
        <f>IF(CADRE10="","",VLOOKUP('FILIERE CULTURELLE'!C21,MONTANTS_CULTURELLE,3,FALSE))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9">
    <mergeCell ref="B24:I24"/>
    <mergeCell ref="B26:I26"/>
    <mergeCell ref="G4:H4"/>
    <mergeCell ref="B9:C9"/>
    <mergeCell ref="D9:E9"/>
    <mergeCell ref="G9:H9"/>
    <mergeCell ref="H10:H11"/>
    <mergeCell ref="F9:F11"/>
    <mergeCell ref="B10:B11"/>
    <mergeCell ref="E10:E11"/>
    <mergeCell ref="I9:I11"/>
    <mergeCell ref="D10:D11"/>
    <mergeCell ref="B1:J1"/>
    <mergeCell ref="D2:I2"/>
    <mergeCell ref="B3:C3"/>
    <mergeCell ref="B4:C4"/>
    <mergeCell ref="D8:F8"/>
    <mergeCell ref="G8:I8"/>
    <mergeCell ref="G10:G11"/>
  </mergeCells>
  <dataValidations count="5">
    <dataValidation type="list" allowBlank="1" showInputMessage="1" showErrorMessage="1" sqref="G4 C8">
      <formula1>FILIERE</formula1>
    </dataValidation>
    <dataValidation type="list" allowBlank="1" showInputMessage="1" showErrorMessage="1" sqref="B22">
      <formula1>CADRE_D_EMPLOI_ADM</formula1>
    </dataValidation>
    <dataValidation type="list" allowBlank="1" showInputMessage="1" showErrorMessage="1" sqref="C22">
      <formula1>INDIRECT('FILIERE CULTURELLE'!#REF!)</formula1>
    </dataValidation>
    <dataValidation type="list" allowBlank="1" showInputMessage="1" showErrorMessage="1" sqref="B12:B21">
      <formula1>CADRE_D_EMPLOI_CULTURELLE</formula1>
    </dataValidation>
    <dataValidation type="list" allowBlank="1" showInputMessage="1" showErrorMessage="1" sqref="C12:C21">
      <formula1>INDIRECT(B12)</formula1>
    </dataValidation>
  </dataValidations>
  <printOptions/>
  <pageMargins left="0.3937007874015748" right="0.1968503937007874" top="0.7874015748031497" bottom="1.299212598425197" header="0.2362204724409449" footer="0.5905511811023623"/>
  <pageSetup cellComments="asDisplayed" fitToHeight="1" fitToWidth="1" horizontalDpi="600" verticalDpi="600" orientation="landscape" paperSize="9" scale="51"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IT56"/>
  <sheetViews>
    <sheetView zoomScalePageLayoutView="0" workbookViewId="0" topLeftCell="A23">
      <selection activeCell="C47" sqref="C47"/>
    </sheetView>
  </sheetViews>
  <sheetFormatPr defaultColWidth="11.421875" defaultRowHeight="15"/>
  <cols>
    <col min="1" max="1" width="37.8515625" style="0" customWidth="1"/>
    <col min="2" max="2" width="44.421875" style="0" customWidth="1"/>
    <col min="3" max="3" width="31.7109375" style="0" bestFit="1" customWidth="1"/>
    <col min="4" max="4" width="25.7109375" style="0" customWidth="1"/>
    <col min="5" max="5" width="24.140625" style="0" customWidth="1"/>
    <col min="6" max="6" width="23.8515625" style="0" customWidth="1"/>
    <col min="7" max="7" width="27.421875" style="0" customWidth="1"/>
  </cols>
  <sheetData>
    <row r="1" spans="1:4" ht="15">
      <c r="A1" s="7" t="s">
        <v>76</v>
      </c>
      <c r="C1" s="7"/>
      <c r="D1" s="9"/>
    </row>
    <row r="2" spans="1:4" ht="15">
      <c r="A2" t="s">
        <v>51</v>
      </c>
      <c r="C2" s="7"/>
      <c r="D2" s="9"/>
    </row>
    <row r="3" spans="1:4" ht="15">
      <c r="A3" t="s">
        <v>71</v>
      </c>
      <c r="C3" s="7"/>
      <c r="D3" s="9"/>
    </row>
    <row r="4" spans="1:4" ht="15">
      <c r="A4" t="s">
        <v>77</v>
      </c>
      <c r="C4" s="7"/>
      <c r="D4" s="9"/>
    </row>
    <row r="5" spans="1:4" ht="15">
      <c r="A5" t="s">
        <v>53</v>
      </c>
      <c r="C5" s="7"/>
      <c r="D5" s="9"/>
    </row>
    <row r="6" spans="1:4" ht="15">
      <c r="A6" t="s">
        <v>54</v>
      </c>
      <c r="C6" s="22"/>
      <c r="D6" s="9"/>
    </row>
    <row r="7" spans="1:4" ht="15">
      <c r="A7" t="s">
        <v>78</v>
      </c>
      <c r="C7" s="7"/>
      <c r="D7" s="9"/>
    </row>
    <row r="8" spans="1:4" ht="15">
      <c r="A8" t="s">
        <v>50</v>
      </c>
      <c r="C8" s="7"/>
      <c r="D8" s="9"/>
    </row>
    <row r="9" spans="3:4" ht="15">
      <c r="C9" s="7"/>
      <c r="D9" s="9"/>
    </row>
    <row r="10" spans="1:4" ht="45" customHeight="1">
      <c r="A10" s="7"/>
      <c r="C10" s="7"/>
      <c r="D10" s="9"/>
    </row>
    <row r="11" spans="1:7" ht="45" customHeight="1">
      <c r="A11" s="31" t="s">
        <v>51</v>
      </c>
      <c r="B11" s="32" t="s">
        <v>71</v>
      </c>
      <c r="C11" s="32" t="s">
        <v>77</v>
      </c>
      <c r="D11" s="33" t="s">
        <v>53</v>
      </c>
      <c r="E11" s="34" t="s">
        <v>54</v>
      </c>
      <c r="F11" s="34" t="s">
        <v>78</v>
      </c>
      <c r="G11" s="65" t="s">
        <v>50</v>
      </c>
    </row>
    <row r="12" spans="1:7" ht="15">
      <c r="A12" s="26" t="s">
        <v>68</v>
      </c>
      <c r="B12" s="29" t="s">
        <v>72</v>
      </c>
      <c r="C12" s="43" t="s">
        <v>116</v>
      </c>
      <c r="D12" s="29" t="s">
        <v>63</v>
      </c>
      <c r="E12" s="42" t="s">
        <v>79</v>
      </c>
      <c r="F12" s="62" t="s">
        <v>82</v>
      </c>
      <c r="G12" s="39" t="s">
        <v>55</v>
      </c>
    </row>
    <row r="13" spans="1:7" ht="15" customHeight="1">
      <c r="A13" s="26" t="s">
        <v>69</v>
      </c>
      <c r="B13" s="29" t="s">
        <v>73</v>
      </c>
      <c r="C13" s="30" t="s">
        <v>117</v>
      </c>
      <c r="D13" s="29" t="s">
        <v>64</v>
      </c>
      <c r="E13" s="27" t="s">
        <v>80</v>
      </c>
      <c r="F13" s="63" t="s">
        <v>83</v>
      </c>
      <c r="G13" s="40" t="s">
        <v>56</v>
      </c>
    </row>
    <row r="14" spans="1:7" ht="15">
      <c r="A14" s="37"/>
      <c r="B14" s="38"/>
      <c r="C14" s="38"/>
      <c r="D14" s="38"/>
      <c r="E14" s="28" t="s">
        <v>81</v>
      </c>
      <c r="F14" s="63" t="s">
        <v>84</v>
      </c>
      <c r="G14" s="40" t="s">
        <v>57</v>
      </c>
    </row>
    <row r="15" spans="1:7" ht="15">
      <c r="A15" s="35"/>
      <c r="B15" s="35"/>
      <c r="C15" s="36"/>
      <c r="D15" s="36"/>
      <c r="E15" s="38"/>
      <c r="F15" s="64" t="s">
        <v>85</v>
      </c>
      <c r="G15" s="41" t="s">
        <v>58</v>
      </c>
    </row>
    <row r="16" spans="2:8" ht="15">
      <c r="B16" s="11"/>
      <c r="C16" s="7"/>
      <c r="D16" s="8"/>
      <c r="E16" s="8"/>
      <c r="F16" s="7"/>
      <c r="G16" s="7"/>
      <c r="H16" s="7"/>
    </row>
    <row r="17" spans="1:254" ht="30">
      <c r="A17" s="23" t="s">
        <v>52</v>
      </c>
      <c r="B17" s="23" t="s">
        <v>70</v>
      </c>
      <c r="C17" s="333" t="s">
        <v>75</v>
      </c>
      <c r="D17" s="333"/>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row>
    <row r="18" spans="1:5" s="11" customFormat="1" ht="15">
      <c r="A18" s="24" t="s">
        <v>65</v>
      </c>
      <c r="B18" s="24" t="s">
        <v>59</v>
      </c>
      <c r="E18" s="12"/>
    </row>
    <row r="19" spans="1:5" s="11" customFormat="1" ht="15">
      <c r="A19" s="24" t="s">
        <v>66</v>
      </c>
      <c r="B19" s="24" t="s">
        <v>60</v>
      </c>
      <c r="E19" s="12"/>
    </row>
    <row r="20" spans="1:5" s="11" customFormat="1" ht="15">
      <c r="A20" s="24" t="s">
        <v>67</v>
      </c>
      <c r="B20" s="24" t="s">
        <v>61</v>
      </c>
      <c r="E20" s="12"/>
    </row>
    <row r="21" spans="1:5" ht="15">
      <c r="A21" s="7"/>
      <c r="B21" s="24" t="s">
        <v>62</v>
      </c>
      <c r="C21" s="7"/>
      <c r="D21" s="9"/>
      <c r="E21" s="12"/>
    </row>
    <row r="22" spans="1:6" s="47" customFormat="1" ht="15">
      <c r="A22" s="44"/>
      <c r="B22" s="25"/>
      <c r="C22" s="25"/>
      <c r="D22" s="44"/>
      <c r="E22" s="45"/>
      <c r="F22" s="46"/>
    </row>
    <row r="23" spans="1:6" ht="15.75" thickBot="1">
      <c r="A23" s="11"/>
      <c r="B23" s="78" t="s">
        <v>36</v>
      </c>
      <c r="C23" s="79" t="s">
        <v>37</v>
      </c>
      <c r="D23" s="47"/>
      <c r="E23" s="9"/>
      <c r="F23" s="12"/>
    </row>
    <row r="24" spans="1:6" ht="28.5" customHeight="1">
      <c r="A24" s="116" t="s">
        <v>59</v>
      </c>
      <c r="B24" s="123" t="s">
        <v>74</v>
      </c>
      <c r="C24" s="133" t="s">
        <v>74</v>
      </c>
      <c r="D24" s="330" t="s">
        <v>70</v>
      </c>
      <c r="E24" s="9"/>
      <c r="F24" s="12"/>
    </row>
    <row r="25" spans="1:6" ht="28.5" customHeight="1">
      <c r="A25" s="117" t="s">
        <v>60</v>
      </c>
      <c r="B25" s="123" t="s">
        <v>74</v>
      </c>
      <c r="C25" s="134" t="s">
        <v>74</v>
      </c>
      <c r="D25" s="331"/>
      <c r="E25" s="9"/>
      <c r="F25" s="12"/>
    </row>
    <row r="26" spans="1:6" ht="28.5" customHeight="1">
      <c r="A26" s="117" t="s">
        <v>61</v>
      </c>
      <c r="B26" s="123" t="s">
        <v>74</v>
      </c>
      <c r="C26" s="134" t="s">
        <v>74</v>
      </c>
      <c r="D26" s="331"/>
      <c r="E26" s="9"/>
      <c r="F26" s="12"/>
    </row>
    <row r="27" spans="1:6" ht="28.5" customHeight="1" thickBot="1">
      <c r="A27" s="118" t="s">
        <v>62</v>
      </c>
      <c r="B27" s="124" t="s">
        <v>74</v>
      </c>
      <c r="C27" s="135" t="s">
        <v>74</v>
      </c>
      <c r="D27" s="332"/>
      <c r="E27" s="9"/>
      <c r="F27" s="12"/>
    </row>
    <row r="28" spans="1:6" ht="14.25" customHeight="1">
      <c r="A28" s="119" t="s">
        <v>65</v>
      </c>
      <c r="B28" s="122" t="s">
        <v>74</v>
      </c>
      <c r="C28" s="136" t="s">
        <v>74</v>
      </c>
      <c r="D28" s="330" t="s">
        <v>52</v>
      </c>
      <c r="E28" s="11"/>
      <c r="F28" s="12"/>
    </row>
    <row r="29" spans="1:6" ht="15">
      <c r="A29" s="120" t="s">
        <v>66</v>
      </c>
      <c r="B29" s="123" t="s">
        <v>74</v>
      </c>
      <c r="C29" s="134" t="s">
        <v>74</v>
      </c>
      <c r="D29" s="331"/>
      <c r="E29" s="11"/>
      <c r="F29" s="12"/>
    </row>
    <row r="30" spans="1:6" ht="15.75" thickBot="1">
      <c r="A30" s="121" t="s">
        <v>67</v>
      </c>
      <c r="B30" s="124" t="s">
        <v>74</v>
      </c>
      <c r="C30" s="135" t="s">
        <v>74</v>
      </c>
      <c r="D30" s="332"/>
      <c r="E30" s="11"/>
      <c r="F30" s="12"/>
    </row>
    <row r="31" spans="1:6" ht="14.25" customHeight="1">
      <c r="A31" s="68" t="s">
        <v>55</v>
      </c>
      <c r="B31" s="125">
        <v>36210</v>
      </c>
      <c r="C31" s="137">
        <v>6390</v>
      </c>
      <c r="D31" s="337" t="s">
        <v>50</v>
      </c>
      <c r="E31" s="11"/>
      <c r="F31" s="12"/>
    </row>
    <row r="32" spans="1:5" ht="15">
      <c r="A32" s="69" t="s">
        <v>56</v>
      </c>
      <c r="B32" s="126">
        <v>32130</v>
      </c>
      <c r="C32" s="138">
        <v>5670</v>
      </c>
      <c r="D32" s="338"/>
      <c r="E32" s="9"/>
    </row>
    <row r="33" spans="1:5" ht="15">
      <c r="A33" s="69" t="s">
        <v>57</v>
      </c>
      <c r="B33" s="126">
        <v>25500</v>
      </c>
      <c r="C33" s="138">
        <v>4500</v>
      </c>
      <c r="D33" s="338"/>
      <c r="E33" s="9"/>
    </row>
    <row r="34" spans="1:5" ht="15.75" thickBot="1">
      <c r="A34" s="71" t="s">
        <v>58</v>
      </c>
      <c r="B34" s="127">
        <v>20400</v>
      </c>
      <c r="C34" s="139">
        <v>3600</v>
      </c>
      <c r="D34" s="339"/>
      <c r="E34" s="9"/>
    </row>
    <row r="35" spans="1:5" ht="14.25" customHeight="1">
      <c r="A35" s="72" t="s">
        <v>79</v>
      </c>
      <c r="B35" s="128">
        <v>34000</v>
      </c>
      <c r="C35" s="140">
        <v>6000</v>
      </c>
      <c r="D35" s="337" t="s">
        <v>54</v>
      </c>
      <c r="E35" s="9"/>
    </row>
    <row r="36" spans="1:5" ht="15">
      <c r="A36" s="73" t="s">
        <v>80</v>
      </c>
      <c r="B36" s="129">
        <v>31450</v>
      </c>
      <c r="C36" s="141">
        <v>5550</v>
      </c>
      <c r="D36" s="338"/>
      <c r="E36" s="9"/>
    </row>
    <row r="37" spans="1:5" ht="15.75" thickBot="1">
      <c r="A37" s="73" t="s">
        <v>81</v>
      </c>
      <c r="B37" s="129">
        <v>29750</v>
      </c>
      <c r="C37" s="141">
        <v>5250</v>
      </c>
      <c r="D37" s="338"/>
      <c r="E37" s="9"/>
    </row>
    <row r="38" spans="1:5" ht="14.25" customHeight="1">
      <c r="A38" s="68" t="s">
        <v>82</v>
      </c>
      <c r="B38" s="128">
        <v>46920</v>
      </c>
      <c r="C38" s="140">
        <v>8280</v>
      </c>
      <c r="D38" s="337" t="s">
        <v>78</v>
      </c>
      <c r="E38" s="9"/>
    </row>
    <row r="39" spans="1:5" ht="15">
      <c r="A39" s="69" t="s">
        <v>83</v>
      </c>
      <c r="B39" s="129">
        <v>40290</v>
      </c>
      <c r="C39" s="141">
        <v>7110</v>
      </c>
      <c r="D39" s="338"/>
      <c r="E39" s="9"/>
    </row>
    <row r="40" spans="1:5" ht="15">
      <c r="A40" s="69" t="s">
        <v>84</v>
      </c>
      <c r="B40" s="129">
        <v>34450</v>
      </c>
      <c r="C40" s="141">
        <v>6080</v>
      </c>
      <c r="D40" s="338"/>
      <c r="E40" s="9"/>
    </row>
    <row r="41" spans="1:4" ht="15.75" thickBot="1">
      <c r="A41" s="71" t="s">
        <v>85</v>
      </c>
      <c r="B41" s="130">
        <v>31450</v>
      </c>
      <c r="C41" s="142">
        <v>5550</v>
      </c>
      <c r="D41" s="339"/>
    </row>
    <row r="42" spans="1:4" ht="14.25" customHeight="1">
      <c r="A42" s="69" t="s">
        <v>116</v>
      </c>
      <c r="B42" s="129">
        <v>29750</v>
      </c>
      <c r="C42" s="141">
        <v>5250</v>
      </c>
      <c r="D42" s="334" t="s">
        <v>77</v>
      </c>
    </row>
    <row r="43" spans="1:4" ht="15.75" thickBot="1">
      <c r="A43" s="77" t="s">
        <v>117</v>
      </c>
      <c r="B43" s="130">
        <v>27200</v>
      </c>
      <c r="C43" s="142">
        <v>4800</v>
      </c>
      <c r="D43" s="335"/>
    </row>
    <row r="44" spans="1:4" ht="14.25" customHeight="1">
      <c r="A44" s="72" t="s">
        <v>63</v>
      </c>
      <c r="B44" s="128">
        <v>29750</v>
      </c>
      <c r="C44" s="140">
        <v>5250</v>
      </c>
      <c r="D44" s="337" t="s">
        <v>53</v>
      </c>
    </row>
    <row r="45" spans="1:4" ht="15.75" thickBot="1">
      <c r="A45" s="73" t="s">
        <v>64</v>
      </c>
      <c r="B45" s="129">
        <v>27200</v>
      </c>
      <c r="C45" s="141">
        <v>4800</v>
      </c>
      <c r="D45" s="338"/>
    </row>
    <row r="46" spans="1:4" ht="14.25" customHeight="1">
      <c r="A46" s="72" t="s">
        <v>72</v>
      </c>
      <c r="B46" s="128">
        <v>16720</v>
      </c>
      <c r="C46" s="140">
        <v>2280</v>
      </c>
      <c r="D46" s="336" t="s">
        <v>71</v>
      </c>
    </row>
    <row r="47" spans="1:4" ht="15.75" thickBot="1">
      <c r="A47" s="77" t="s">
        <v>73</v>
      </c>
      <c r="B47" s="130">
        <v>14960</v>
      </c>
      <c r="C47" s="142">
        <v>2040</v>
      </c>
      <c r="D47" s="335"/>
    </row>
    <row r="48" spans="1:4" ht="15">
      <c r="A48" s="114" t="s">
        <v>68</v>
      </c>
      <c r="B48" s="131">
        <v>11340</v>
      </c>
      <c r="C48" s="143">
        <v>1260</v>
      </c>
      <c r="D48" s="334" t="s">
        <v>51</v>
      </c>
    </row>
    <row r="49" spans="1:4" ht="15.75" thickBot="1">
      <c r="A49" s="115" t="s">
        <v>69</v>
      </c>
      <c r="B49" s="132">
        <v>10800</v>
      </c>
      <c r="C49" s="76">
        <v>1200</v>
      </c>
      <c r="D49" s="335"/>
    </row>
    <row r="50" ht="15">
      <c r="A50" s="7"/>
    </row>
    <row r="52" spans="1:4" ht="15">
      <c r="A52" s="7"/>
      <c r="B52" s="9"/>
      <c r="C52" s="7"/>
      <c r="D52" s="7"/>
    </row>
    <row r="53" spans="1:2" ht="15">
      <c r="A53" s="7"/>
      <c r="B53" s="9"/>
    </row>
    <row r="54" spans="1:2" ht="15">
      <c r="A54" s="7"/>
      <c r="B54" s="9"/>
    </row>
    <row r="55" spans="1:2" ht="15">
      <c r="A55" s="7"/>
      <c r="B55" s="9"/>
    </row>
    <row r="56" spans="1:2" ht="15">
      <c r="A56" s="7"/>
      <c r="B56" s="9"/>
    </row>
  </sheetData>
  <sheetProtection/>
  <mergeCells count="10">
    <mergeCell ref="D24:D27"/>
    <mergeCell ref="D28:D30"/>
    <mergeCell ref="C17:D17"/>
    <mergeCell ref="D48:D49"/>
    <mergeCell ref="D46:D47"/>
    <mergeCell ref="D44:D45"/>
    <mergeCell ref="D42:D43"/>
    <mergeCell ref="D38:D41"/>
    <mergeCell ref="D35:D37"/>
    <mergeCell ref="D31:D34"/>
  </mergeCells>
  <dataValidations count="1">
    <dataValidation type="list" allowBlank="1" showInputMessage="1" showErrorMessage="1" sqref="A1:A7">
      <formula1>$A$2:$A$7</formula1>
    </dataValidation>
  </dataValidations>
  <printOptions/>
  <pageMargins left="0.17" right="0.7086614173228347" top="0.4" bottom="0.7480314960629921" header="0.18"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J26"/>
  <sheetViews>
    <sheetView showGridLines="0" zoomScale="80" zoomScaleNormal="80" zoomScalePageLayoutView="80" workbookViewId="0" topLeftCell="A10">
      <selection activeCell="D3" sqref="D3"/>
    </sheetView>
  </sheetViews>
  <sheetFormatPr defaultColWidth="3.7109375" defaultRowHeight="15"/>
  <cols>
    <col min="1" max="1" width="2.00390625" style="1" customWidth="1"/>
    <col min="2" max="2" width="35.7109375" style="1" customWidth="1"/>
    <col min="3" max="3" width="16.28125" style="1" customWidth="1"/>
    <col min="4" max="4" width="72.7109375" style="3" customWidth="1"/>
    <col min="5" max="5" width="18.421875" style="2" customWidth="1"/>
    <col min="6" max="6" width="20.7109375" style="1" customWidth="1"/>
    <col min="7" max="7" width="64.28125" style="1" customWidth="1"/>
    <col min="8" max="8" width="16.00390625" style="1" customWidth="1"/>
    <col min="9" max="9" width="19.7109375" style="1" customWidth="1"/>
    <col min="10" max="10" width="1.28515625" style="18" customWidth="1"/>
    <col min="11" max="16384" width="3.7109375" style="1" customWidth="1"/>
  </cols>
  <sheetData>
    <row r="1" spans="2:10" ht="63.75" customHeight="1">
      <c r="B1" s="281" t="s">
        <v>189</v>
      </c>
      <c r="C1" s="281"/>
      <c r="D1" s="281"/>
      <c r="E1" s="281"/>
      <c r="F1" s="281"/>
      <c r="G1" s="281"/>
      <c r="H1" s="281"/>
      <c r="I1" s="281"/>
      <c r="J1" s="281"/>
    </row>
    <row r="2" spans="2:10" ht="18" customHeight="1">
      <c r="B2" s="184"/>
      <c r="C2" s="184"/>
      <c r="D2" s="291" t="s">
        <v>187</v>
      </c>
      <c r="E2" s="292"/>
      <c r="F2" s="292"/>
      <c r="G2" s="292"/>
      <c r="H2" s="292"/>
      <c r="I2" s="292"/>
      <c r="J2" s="193"/>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95"/>
      <c r="G4" s="198" t="s">
        <v>1</v>
      </c>
      <c r="H4" s="185"/>
      <c r="I4" s="185"/>
    </row>
    <row r="5" spans="1:9" s="113" customFormat="1" ht="1.5" customHeight="1">
      <c r="A5" s="51"/>
      <c r="B5" s="194"/>
      <c r="C5" s="194"/>
      <c r="D5" s="93"/>
      <c r="E5" s="195"/>
      <c r="G5" s="195"/>
      <c r="H5" s="195"/>
      <c r="I5" s="195"/>
    </row>
    <row r="6" spans="1:9" s="113" customFormat="1" ht="18" customHeight="1">
      <c r="A6" s="51"/>
      <c r="B6" s="194"/>
      <c r="C6" s="194"/>
      <c r="D6" s="181" t="s">
        <v>190</v>
      </c>
      <c r="E6" s="195"/>
      <c r="F6" s="195"/>
      <c r="G6" s="195"/>
      <c r="H6" s="195"/>
      <c r="I6" s="195"/>
    </row>
    <row r="7" spans="4:5" ht="15" customHeight="1" thickBot="1">
      <c r="D7" s="1"/>
      <c r="E7" s="1"/>
    </row>
    <row r="8" spans="2:10" ht="99" customHeight="1" thickBot="1">
      <c r="B8" s="5"/>
      <c r="C8" s="6"/>
      <c r="D8" s="288" t="s">
        <v>201</v>
      </c>
      <c r="E8" s="350"/>
      <c r="F8" s="351"/>
      <c r="G8" s="288" t="s">
        <v>204</v>
      </c>
      <c r="H8" s="350"/>
      <c r="I8" s="351"/>
      <c r="J8" s="21" t="s">
        <v>35</v>
      </c>
    </row>
    <row r="9" spans="1:9" s="13" customFormat="1" ht="36.75" customHeight="1" thickBot="1">
      <c r="A9" s="159"/>
      <c r="B9" s="285" t="s">
        <v>14</v>
      </c>
      <c r="C9" s="340"/>
      <c r="D9" s="341" t="s">
        <v>5</v>
      </c>
      <c r="E9" s="342"/>
      <c r="F9" s="303" t="s">
        <v>196</v>
      </c>
      <c r="G9" s="343" t="s">
        <v>5</v>
      </c>
      <c r="H9" s="344"/>
      <c r="I9" s="303" t="s">
        <v>199</v>
      </c>
    </row>
    <row r="10" spans="1:10" s="14" customFormat="1" ht="53.25" customHeight="1">
      <c r="A10" s="160"/>
      <c r="B10" s="347" t="s">
        <v>3</v>
      </c>
      <c r="C10" s="266" t="s">
        <v>192</v>
      </c>
      <c r="D10" s="349" t="s">
        <v>198</v>
      </c>
      <c r="E10" s="345" t="s">
        <v>194</v>
      </c>
      <c r="F10" s="304"/>
      <c r="G10" s="347" t="s">
        <v>203</v>
      </c>
      <c r="H10" s="345" t="s">
        <v>197</v>
      </c>
      <c r="I10" s="304"/>
      <c r="J10" s="19"/>
    </row>
    <row r="11" spans="1:10" s="14" customFormat="1" ht="86.25" customHeight="1">
      <c r="A11" s="160"/>
      <c r="B11" s="348"/>
      <c r="C11" s="224" t="s">
        <v>193</v>
      </c>
      <c r="D11" s="348"/>
      <c r="E11" s="346"/>
      <c r="F11" s="305"/>
      <c r="G11" s="348"/>
      <c r="H11" s="346"/>
      <c r="I11" s="305"/>
      <c r="J11" s="191"/>
    </row>
    <row r="12" spans="1:10" ht="26.25" customHeight="1">
      <c r="A12" s="161"/>
      <c r="B12" s="205"/>
      <c r="C12" s="205"/>
      <c r="D12" s="206"/>
      <c r="E12" s="207"/>
      <c r="F12" s="187">
        <f>IF(CADRE1="","",VLOOKUP('FILIERE MEDICO SOCIALE'!C12,MONTANTS_MS,2,FALSE))</f>
      </c>
      <c r="G12" s="241"/>
      <c r="H12" s="242"/>
      <c r="I12" s="187">
        <f>IF(CADRE1="","",VLOOKUP('FILIERE MEDICO SOCIALE'!C12,MONTANTS_MS,3,FALSE))</f>
      </c>
      <c r="J12" s="20"/>
    </row>
    <row r="13" spans="1:10" ht="26.25" customHeight="1">
      <c r="A13" s="161"/>
      <c r="B13" s="236"/>
      <c r="C13" s="236"/>
      <c r="D13" s="236"/>
      <c r="E13" s="237"/>
      <c r="F13" s="187">
        <f>IF(CADRE2="","",VLOOKUP('FILIERE MEDICO SOCIALE'!C13,MONTANTS_MS,2,FALSE))</f>
      </c>
      <c r="G13" s="182"/>
      <c r="H13" s="156"/>
      <c r="I13" s="187">
        <f>IF(CADRE2="","",VLOOKUP('FILIERE MEDICO SOCIALE'!C13,MONTANTS_MS,3,FALSE))</f>
      </c>
      <c r="J13" s="20"/>
    </row>
    <row r="14" spans="1:10" ht="26.25" customHeight="1">
      <c r="A14" s="161"/>
      <c r="B14" s="209"/>
      <c r="C14" s="209"/>
      <c r="D14" s="209"/>
      <c r="E14" s="210"/>
      <c r="F14" s="187">
        <f>IF(CADRE3="","",VLOOKUP('FILIERE MEDICO SOCIALE'!C14,MONTANTS_MS,2,FALSE))</f>
      </c>
      <c r="G14" s="243"/>
      <c r="H14" s="242"/>
      <c r="I14" s="187">
        <f>IF(CADRE3="","",VLOOKUP('FILIERE MEDICO SOCIALE'!C14,MONTANTS_MS,3,FALSE))</f>
      </c>
      <c r="J14" s="20"/>
    </row>
    <row r="15" spans="1:10" ht="26.25" customHeight="1">
      <c r="A15" s="161"/>
      <c r="B15" s="236"/>
      <c r="C15" s="236"/>
      <c r="D15" s="236"/>
      <c r="E15" s="238"/>
      <c r="F15" s="187">
        <f>IF(CADRE4="","",VLOOKUP('FILIERE MEDICO SOCIALE'!C15,MONTANTS_MS,2,FALSE))</f>
      </c>
      <c r="G15" s="182"/>
      <c r="H15" s="157"/>
      <c r="I15" s="187">
        <f>IF(CADRE4="","",VLOOKUP('FILIERE MEDICO SOCIALE'!C15,MONTANTS_MS,3,FALSE))</f>
      </c>
      <c r="J15" s="20"/>
    </row>
    <row r="16" spans="1:10" ht="26.25" customHeight="1">
      <c r="A16" s="161"/>
      <c r="B16" s="209"/>
      <c r="C16" s="209"/>
      <c r="D16" s="209"/>
      <c r="E16" s="211"/>
      <c r="F16" s="187">
        <f>IF(CADRE5="","",VLOOKUP('FILIERE MEDICO SOCIALE'!C16,MONTANTS_MS,2,FALSE))</f>
      </c>
      <c r="G16" s="243"/>
      <c r="H16" s="244"/>
      <c r="I16" s="187">
        <f>IF(CADRE5="","",VLOOKUP('FILIERE MEDICO SOCIALE'!C16,MONTANTS_MS,3,FALSE))</f>
      </c>
      <c r="J16" s="20"/>
    </row>
    <row r="17" spans="1:10" ht="26.25" customHeight="1">
      <c r="A17" s="161"/>
      <c r="B17" s="236"/>
      <c r="C17" s="236"/>
      <c r="D17" s="236"/>
      <c r="E17" s="238"/>
      <c r="F17" s="187">
        <f>IF(CADRE6="","",VLOOKUP('FILIERE MEDICO SOCIALE'!C17,MONTANTS_MS,2,FALSE))</f>
      </c>
      <c r="G17" s="182"/>
      <c r="H17" s="157"/>
      <c r="I17" s="187">
        <f>IF(CADRE6="","",VLOOKUP('FILIERE MEDICO SOCIALE'!C17,MONTANTS_MS,3,FALSE))</f>
      </c>
      <c r="J17" s="20"/>
    </row>
    <row r="18" spans="1:10" ht="26.25" customHeight="1">
      <c r="A18" s="161"/>
      <c r="B18" s="209"/>
      <c r="C18" s="209"/>
      <c r="D18" s="209"/>
      <c r="E18" s="211"/>
      <c r="F18" s="187">
        <f>IF(CADRE7="","",VLOOKUP('FILIERE MEDICO SOCIALE'!C18,MONTANTS_MS,2,FALSE))</f>
      </c>
      <c r="G18" s="243"/>
      <c r="H18" s="244"/>
      <c r="I18" s="187">
        <f>IF(CADRE7="","",VLOOKUP('FILIERE MEDICO SOCIALE'!C18,MONTANTS_MS,3,FALSE))</f>
      </c>
      <c r="J18" s="20"/>
    </row>
    <row r="19" spans="1:10" ht="26.25" customHeight="1">
      <c r="A19" s="161"/>
      <c r="B19" s="236"/>
      <c r="C19" s="236"/>
      <c r="D19" s="236"/>
      <c r="E19" s="238"/>
      <c r="F19" s="187">
        <f>IF(CADRE8="","",VLOOKUP('FILIERE MEDICO SOCIALE'!C19,MONTANTS_MS,2,FALSE))</f>
      </c>
      <c r="G19" s="182"/>
      <c r="H19" s="157"/>
      <c r="I19" s="187">
        <f>IF(CADRE8="","",VLOOKUP('FILIERE MEDICO SOCIALE'!C19,MONTANTS_MS,3,FALSE))</f>
      </c>
      <c r="J19" s="20"/>
    </row>
    <row r="20" spans="1:10" ht="26.25" customHeight="1">
      <c r="A20" s="161"/>
      <c r="B20" s="209"/>
      <c r="C20" s="209"/>
      <c r="D20" s="209"/>
      <c r="E20" s="211"/>
      <c r="F20" s="187">
        <f>IF(CADRE9="","",VLOOKUP('FILIERE MEDICO SOCIALE'!C20,MONTANTS_MS,2,FALSE))</f>
      </c>
      <c r="G20" s="243"/>
      <c r="H20" s="244"/>
      <c r="I20" s="187">
        <f>IF(CADRE9="","",VLOOKUP('FILIERE MEDICO SOCIALE'!C20,MONTANTS_MS,3,FALSE))</f>
      </c>
      <c r="J20" s="20"/>
    </row>
    <row r="21" spans="1:10" ht="26.25" customHeight="1">
      <c r="A21" s="161"/>
      <c r="B21" s="239"/>
      <c r="C21" s="239"/>
      <c r="D21" s="239"/>
      <c r="E21" s="240"/>
      <c r="F21" s="202">
        <f>IF(CADRE10="","",VLOOKUP('FILIERE MEDICO SOCIALE'!C21,MONTANTS_MS,2,FALSE))</f>
      </c>
      <c r="G21" s="203"/>
      <c r="H21" s="201"/>
      <c r="I21" s="202">
        <f>IF(CADRE10="","",VLOOKUP('FILIERE MEDICO SOCIALE'!C21,MONTANTS_MS,3,FALSE))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8">
    <mergeCell ref="D10:D11"/>
    <mergeCell ref="G10:G11"/>
    <mergeCell ref="B1:J1"/>
    <mergeCell ref="D2:I2"/>
    <mergeCell ref="B3:C3"/>
    <mergeCell ref="B4:C4"/>
    <mergeCell ref="D8:F8"/>
    <mergeCell ref="G8:I8"/>
    <mergeCell ref="B24:I24"/>
    <mergeCell ref="B26:I26"/>
    <mergeCell ref="B9:C9"/>
    <mergeCell ref="D9:E9"/>
    <mergeCell ref="G9:H9"/>
    <mergeCell ref="H10:H11"/>
    <mergeCell ref="B10:B11"/>
    <mergeCell ref="E10:E11"/>
    <mergeCell ref="F9:F11"/>
    <mergeCell ref="I9:I11"/>
  </mergeCells>
  <dataValidations count="14">
    <dataValidation type="list" allowBlank="1" showInputMessage="1" showErrorMessage="1" sqref="G4 C8">
      <formula1>FILIERE</formula1>
    </dataValidation>
    <dataValidation type="list" allowBlank="1" showInputMessage="1" showErrorMessage="1" sqref="B22">
      <formula1>CADRE_D_EMPLOI_ADM</formula1>
    </dataValidation>
    <dataValidation type="list" allowBlank="1" showInputMessage="1" showErrorMessage="1" sqref="C22">
      <formula1>INDIRECT('FILIERE MEDICO SOCIALE'!#REF!)</formula1>
    </dataValidation>
    <dataValidation type="list" allowBlank="1" showInputMessage="1" showErrorMessage="1" sqref="C21">
      <formula1>INDIRECT($B$21)</formula1>
    </dataValidation>
    <dataValidation type="list" allowBlank="1" showInputMessage="1" showErrorMessage="1" sqref="C19">
      <formula1>INDIRECT($B$19)</formula1>
    </dataValidation>
    <dataValidation type="list" allowBlank="1" showInputMessage="1" showErrorMessage="1" sqref="C20">
      <formula1>INDIRECT($B$20)</formula1>
    </dataValidation>
    <dataValidation type="list" allowBlank="1" showInputMessage="1" showErrorMessage="1" sqref="C18">
      <formula1>INDIRECT($B$18)</formula1>
    </dataValidation>
    <dataValidation type="list" allowBlank="1" showInputMessage="1" showErrorMessage="1" sqref="C17">
      <formula1>INDIRECT($B$17)</formula1>
    </dataValidation>
    <dataValidation type="list" allowBlank="1" showInputMessage="1" showErrorMessage="1" sqref="C16">
      <formula1>INDIRECT($B$16)</formula1>
    </dataValidation>
    <dataValidation type="list" allowBlank="1" showInputMessage="1" showErrorMessage="1" sqref="C15">
      <formula1>INDIRECT($B$15)</formula1>
    </dataValidation>
    <dataValidation type="list" allowBlank="1" showInputMessage="1" showErrorMessage="1" sqref="C14">
      <formula1>INDIRECT($B$14)</formula1>
    </dataValidation>
    <dataValidation type="list" allowBlank="1" showInputMessage="1" showErrorMessage="1" sqref="C13">
      <formula1>INDIRECT($B$13)</formula1>
    </dataValidation>
    <dataValidation type="list" allowBlank="1" showInputMessage="1" showErrorMessage="1" sqref="C12">
      <formula1>INDIRECT($B$12)</formula1>
    </dataValidation>
    <dataValidation type="list" allowBlank="1" showInputMessage="1" showErrorMessage="1" sqref="B12:B21">
      <formula1>CADRE_D_EMPLOI_MS</formula1>
    </dataValidation>
  </dataValidations>
  <printOptions/>
  <pageMargins left="0.3937007874015748" right="0.1968503937007874" top="0.7874015748031497" bottom="1.299212598425197" header="0.2362204724409449" footer="0.5905511811023623"/>
  <pageSetup cellComments="asDisplayed" fitToHeight="1" fitToWidth="1" horizontalDpi="600" verticalDpi="600" orientation="landscape" paperSize="9" scale="51"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IU85"/>
  <sheetViews>
    <sheetView zoomScalePageLayoutView="0" workbookViewId="0" topLeftCell="A45">
      <selection activeCell="A70" sqref="A70"/>
    </sheetView>
  </sheetViews>
  <sheetFormatPr defaultColWidth="11.421875" defaultRowHeight="15"/>
  <cols>
    <col min="1" max="1" width="64.7109375" style="0" customWidth="1"/>
    <col min="2" max="2" width="12.57421875" style="0" customWidth="1"/>
    <col min="3" max="3" width="12.00390625" style="0" customWidth="1"/>
    <col min="4" max="4" width="46.28125" style="0" customWidth="1"/>
    <col min="5" max="5" width="27.140625" style="0" customWidth="1"/>
    <col min="6" max="6" width="22.00390625" style="0" customWidth="1"/>
    <col min="7" max="7" width="20.28125" style="0" customWidth="1"/>
    <col min="8" max="8" width="15.8515625" style="0" customWidth="1"/>
    <col min="9" max="9" width="20.140625" style="0" customWidth="1"/>
    <col min="10" max="10" width="15.421875" style="0" customWidth="1"/>
  </cols>
  <sheetData>
    <row r="1" spans="1:4" ht="15">
      <c r="A1" s="7" t="s">
        <v>86</v>
      </c>
      <c r="B1" t="s">
        <v>126</v>
      </c>
      <c r="C1" s="7"/>
      <c r="D1" s="9"/>
    </row>
    <row r="2" spans="1:4" ht="15">
      <c r="A2" s="66" t="s">
        <v>129</v>
      </c>
      <c r="B2" t="s">
        <v>130</v>
      </c>
      <c r="C2" s="7"/>
      <c r="D2" s="9"/>
    </row>
    <row r="3" spans="1:4" ht="14.25" customHeight="1">
      <c r="A3" s="66" t="s">
        <v>87</v>
      </c>
      <c r="B3" t="s">
        <v>130</v>
      </c>
      <c r="C3" s="7"/>
      <c r="D3" s="9"/>
    </row>
    <row r="4" spans="1:4" ht="15">
      <c r="A4" s="66" t="s">
        <v>118</v>
      </c>
      <c r="B4" t="s">
        <v>130</v>
      </c>
      <c r="C4" s="7"/>
      <c r="D4" s="9"/>
    </row>
    <row r="5" spans="1:4" ht="15">
      <c r="A5" s="66" t="s">
        <v>121</v>
      </c>
      <c r="B5" t="s">
        <v>130</v>
      </c>
      <c r="C5" s="7"/>
      <c r="D5" s="9"/>
    </row>
    <row r="6" spans="1:4" ht="15">
      <c r="A6" s="66" t="s">
        <v>134</v>
      </c>
      <c r="B6" t="s">
        <v>130</v>
      </c>
      <c r="C6" s="7"/>
      <c r="D6" s="9"/>
    </row>
    <row r="7" spans="1:4" ht="15">
      <c r="A7" s="66" t="s">
        <v>119</v>
      </c>
      <c r="B7" t="s">
        <v>130</v>
      </c>
      <c r="C7" s="7"/>
      <c r="D7" s="9"/>
    </row>
    <row r="8" spans="1:4" ht="15">
      <c r="A8" s="66" t="s">
        <v>89</v>
      </c>
      <c r="B8" t="s">
        <v>130</v>
      </c>
      <c r="C8" s="7"/>
      <c r="D8" s="9"/>
    </row>
    <row r="9" spans="1:4" ht="15">
      <c r="A9" s="66" t="s">
        <v>120</v>
      </c>
      <c r="B9" t="s">
        <v>130</v>
      </c>
      <c r="C9" s="7"/>
      <c r="D9" s="9"/>
    </row>
    <row r="10" spans="1:4" ht="15">
      <c r="A10" s="66" t="s">
        <v>179</v>
      </c>
      <c r="B10" t="s">
        <v>130</v>
      </c>
      <c r="C10" s="7"/>
      <c r="D10" s="9"/>
    </row>
    <row r="11" spans="1:4" ht="15">
      <c r="A11" s="66" t="s">
        <v>88</v>
      </c>
      <c r="B11" t="s">
        <v>130</v>
      </c>
      <c r="C11" s="7"/>
      <c r="D11" s="9"/>
    </row>
    <row r="12" spans="1:4" ht="15">
      <c r="A12" s="67" t="s">
        <v>124</v>
      </c>
      <c r="B12" t="s">
        <v>128</v>
      </c>
      <c r="C12" s="7"/>
      <c r="D12" s="9"/>
    </row>
    <row r="13" spans="1:4" ht="15">
      <c r="A13" s="67" t="s">
        <v>131</v>
      </c>
      <c r="B13" t="s">
        <v>128</v>
      </c>
      <c r="C13" s="7"/>
      <c r="D13" s="9"/>
    </row>
    <row r="14" spans="1:4" ht="15">
      <c r="A14" s="67" t="s">
        <v>125</v>
      </c>
      <c r="B14" t="s">
        <v>128</v>
      </c>
      <c r="C14" s="7"/>
      <c r="D14" s="9"/>
    </row>
    <row r="15" spans="1:2" ht="14.25" customHeight="1">
      <c r="A15" s="67" t="s">
        <v>185</v>
      </c>
      <c r="B15" t="s">
        <v>128</v>
      </c>
    </row>
    <row r="16" spans="1:4" ht="15">
      <c r="A16" s="67" t="s">
        <v>123</v>
      </c>
      <c r="B16" t="s">
        <v>128</v>
      </c>
      <c r="C16" s="7"/>
      <c r="D16" s="9"/>
    </row>
    <row r="17" spans="1:4" ht="15">
      <c r="A17" s="7" t="s">
        <v>91</v>
      </c>
      <c r="B17" t="s">
        <v>127</v>
      </c>
      <c r="C17" s="7"/>
      <c r="D17" s="9"/>
    </row>
    <row r="18" spans="1:4" ht="15">
      <c r="A18" s="7" t="s">
        <v>90</v>
      </c>
      <c r="B18" t="s">
        <v>127</v>
      </c>
      <c r="C18" s="7"/>
      <c r="D18" s="9"/>
    </row>
    <row r="19" spans="1:4" ht="15">
      <c r="A19" s="7" t="s">
        <v>122</v>
      </c>
      <c r="B19" t="s">
        <v>127</v>
      </c>
      <c r="C19" s="7"/>
      <c r="D19" s="9"/>
    </row>
    <row r="21" spans="1:11" ht="15" hidden="1">
      <c r="A21" s="7" t="s">
        <v>129</v>
      </c>
      <c r="B21" s="7" t="s">
        <v>121</v>
      </c>
      <c r="C21" s="7" t="s">
        <v>87</v>
      </c>
      <c r="D21" s="7" t="s">
        <v>118</v>
      </c>
      <c r="E21" s="7" t="s">
        <v>134</v>
      </c>
      <c r="F21" s="7" t="s">
        <v>119</v>
      </c>
      <c r="G21" s="7" t="s">
        <v>89</v>
      </c>
      <c r="H21" s="7" t="s">
        <v>120</v>
      </c>
      <c r="I21" s="7" t="s">
        <v>88</v>
      </c>
      <c r="K21" s="7" t="s">
        <v>179</v>
      </c>
    </row>
    <row r="22" spans="1:11" ht="15" hidden="1">
      <c r="A22" s="49" t="s">
        <v>137</v>
      </c>
      <c r="B22" s="49" t="s">
        <v>132</v>
      </c>
      <c r="C22" s="48" t="s">
        <v>92</v>
      </c>
      <c r="D22" s="48" t="s">
        <v>139</v>
      </c>
      <c r="E22" t="s">
        <v>135</v>
      </c>
      <c r="F22" t="s">
        <v>141</v>
      </c>
      <c r="G22" s="49" t="s">
        <v>156</v>
      </c>
      <c r="H22" s="49" t="s">
        <v>143</v>
      </c>
      <c r="I22" s="49" t="s">
        <v>145</v>
      </c>
      <c r="K22" s="48" t="s">
        <v>180</v>
      </c>
    </row>
    <row r="23" spans="1:11" ht="15" hidden="1">
      <c r="A23" s="49" t="s">
        <v>138</v>
      </c>
      <c r="B23" s="49" t="s">
        <v>133</v>
      </c>
      <c r="C23" s="48" t="s">
        <v>93</v>
      </c>
      <c r="D23" s="48" t="s">
        <v>140</v>
      </c>
      <c r="E23" t="s">
        <v>136</v>
      </c>
      <c r="F23" t="s">
        <v>142</v>
      </c>
      <c r="G23" s="49" t="s">
        <v>157</v>
      </c>
      <c r="H23" s="49" t="s">
        <v>144</v>
      </c>
      <c r="I23" s="49" t="s">
        <v>145</v>
      </c>
      <c r="K23" s="48" t="s">
        <v>181</v>
      </c>
    </row>
    <row r="24" spans="1:11" ht="15" hidden="1">
      <c r="A24" s="48"/>
      <c r="B24" s="48"/>
      <c r="C24" s="48" t="s">
        <v>94</v>
      </c>
      <c r="D24" s="8"/>
      <c r="K24" s="48" t="s">
        <v>182</v>
      </c>
    </row>
    <row r="25" spans="1:4" ht="15" hidden="1">
      <c r="A25" s="48"/>
      <c r="B25" s="48"/>
      <c r="C25" s="48"/>
      <c r="D25" s="8"/>
    </row>
    <row r="26" spans="1:4" ht="15" hidden="1">
      <c r="A26" s="7" t="s">
        <v>124</v>
      </c>
      <c r="B26" s="7" t="s">
        <v>131</v>
      </c>
      <c r="C26" s="7" t="s">
        <v>125</v>
      </c>
      <c r="D26" s="8"/>
    </row>
    <row r="27" spans="1:4" ht="15" hidden="1">
      <c r="A27" s="49" t="s">
        <v>146</v>
      </c>
      <c r="B27" s="49" t="s">
        <v>148</v>
      </c>
      <c r="C27" s="49" t="s">
        <v>150</v>
      </c>
      <c r="D27" s="8"/>
    </row>
    <row r="28" spans="1:4" ht="15" hidden="1">
      <c r="A28" s="49" t="s">
        <v>147</v>
      </c>
      <c r="B28" s="49" t="s">
        <v>149</v>
      </c>
      <c r="C28" s="49" t="s">
        <v>151</v>
      </c>
      <c r="D28" s="8"/>
    </row>
    <row r="29" spans="1:4" ht="15" hidden="1">
      <c r="A29" s="49"/>
      <c r="B29" s="49"/>
      <c r="C29" s="49"/>
      <c r="D29" s="8"/>
    </row>
    <row r="30" spans="1:4" ht="15" hidden="1">
      <c r="A30" s="7" t="s">
        <v>91</v>
      </c>
      <c r="B30" s="7" t="s">
        <v>90</v>
      </c>
      <c r="C30" s="7" t="s">
        <v>123</v>
      </c>
      <c r="D30" s="7" t="s">
        <v>122</v>
      </c>
    </row>
    <row r="31" spans="1:4" ht="15" hidden="1">
      <c r="A31" s="50" t="s">
        <v>160</v>
      </c>
      <c r="B31" s="50" t="s">
        <v>95</v>
      </c>
      <c r="C31" s="50" t="s">
        <v>152</v>
      </c>
      <c r="D31" s="50" t="s">
        <v>154</v>
      </c>
    </row>
    <row r="32" spans="1:4" ht="15" hidden="1">
      <c r="A32" s="50" t="s">
        <v>159</v>
      </c>
      <c r="B32" s="50" t="s">
        <v>96</v>
      </c>
      <c r="C32" s="50" t="s">
        <v>153</v>
      </c>
      <c r="D32" s="50" t="s">
        <v>155</v>
      </c>
    </row>
    <row r="33" spans="1:3" ht="15">
      <c r="A33" s="7"/>
      <c r="C33" s="7"/>
    </row>
    <row r="34" spans="1:3" ht="15.75" thickBot="1">
      <c r="A34" s="49"/>
      <c r="B34" s="49"/>
      <c r="C34" s="49"/>
    </row>
    <row r="35" spans="1:6" ht="15.75" thickBot="1">
      <c r="A35" s="11"/>
      <c r="B35" s="74" t="s">
        <v>36</v>
      </c>
      <c r="C35" s="75" t="s">
        <v>37</v>
      </c>
      <c r="E35" s="11"/>
      <c r="F35" s="17"/>
    </row>
    <row r="36" spans="1:6" ht="15">
      <c r="A36" s="68" t="s">
        <v>92</v>
      </c>
      <c r="B36" s="164">
        <v>43180</v>
      </c>
      <c r="C36" s="164">
        <v>7620</v>
      </c>
      <c r="D36" s="357" t="s">
        <v>87</v>
      </c>
      <c r="E36" s="11"/>
      <c r="F36" s="12"/>
    </row>
    <row r="37" spans="1:6" ht="15">
      <c r="A37" s="69" t="s">
        <v>93</v>
      </c>
      <c r="B37" s="162">
        <v>38250</v>
      </c>
      <c r="C37" s="162">
        <v>6750</v>
      </c>
      <c r="D37" s="355"/>
      <c r="E37" s="11"/>
      <c r="F37" s="12"/>
    </row>
    <row r="38" spans="1:255" ht="15.75" thickBot="1">
      <c r="A38" s="71" t="s">
        <v>94</v>
      </c>
      <c r="B38" s="163">
        <v>29495</v>
      </c>
      <c r="C38" s="163">
        <v>5205</v>
      </c>
      <c r="D38" s="356"/>
      <c r="E38" s="11"/>
      <c r="F38" s="12"/>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row>
    <row r="39" spans="1:255" ht="15">
      <c r="A39" s="68" t="s">
        <v>180</v>
      </c>
      <c r="B39" s="164">
        <v>14000</v>
      </c>
      <c r="C39" s="164">
        <v>1680</v>
      </c>
      <c r="D39" s="352" t="s">
        <v>179</v>
      </c>
      <c r="E39" s="11"/>
      <c r="F39" s="12"/>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row>
    <row r="40" spans="1:255" ht="15">
      <c r="A40" s="69" t="s">
        <v>181</v>
      </c>
      <c r="B40" s="162">
        <v>13500</v>
      </c>
      <c r="C40" s="162">
        <v>1620</v>
      </c>
      <c r="D40" s="353"/>
      <c r="E40" s="11"/>
      <c r="F40" s="12"/>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row>
    <row r="41" spans="1:255" ht="15.75" thickBot="1">
      <c r="A41" s="71" t="s">
        <v>182</v>
      </c>
      <c r="B41" s="163">
        <v>13000</v>
      </c>
      <c r="C41" s="163">
        <v>1560</v>
      </c>
      <c r="D41" s="354"/>
      <c r="E41" s="11"/>
      <c r="F41" s="12"/>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row>
    <row r="42" spans="1:4" ht="15">
      <c r="A42" s="69" t="s">
        <v>132</v>
      </c>
      <c r="B42" s="162">
        <v>25500</v>
      </c>
      <c r="C42" s="162">
        <v>4500</v>
      </c>
      <c r="D42" s="355" t="s">
        <v>121</v>
      </c>
    </row>
    <row r="43" spans="1:6" ht="15">
      <c r="A43" s="69" t="s">
        <v>133</v>
      </c>
      <c r="B43" s="162">
        <v>20400</v>
      </c>
      <c r="C43" s="162">
        <v>3600</v>
      </c>
      <c r="D43" s="355"/>
      <c r="F43" t="s">
        <v>35</v>
      </c>
    </row>
    <row r="44" spans="1:4" ht="15">
      <c r="A44" s="70" t="s">
        <v>143</v>
      </c>
      <c r="B44" s="165">
        <v>25500</v>
      </c>
      <c r="C44" s="165">
        <v>4500</v>
      </c>
      <c r="D44" s="364" t="s">
        <v>158</v>
      </c>
    </row>
    <row r="45" spans="1:4" ht="15">
      <c r="A45" s="166" t="s">
        <v>144</v>
      </c>
      <c r="B45" s="167">
        <v>20400</v>
      </c>
      <c r="C45" s="167">
        <v>3600</v>
      </c>
      <c r="D45" s="365"/>
    </row>
    <row r="46" spans="1:6" ht="15">
      <c r="A46" s="69" t="s">
        <v>141</v>
      </c>
      <c r="B46" s="162">
        <v>25500</v>
      </c>
      <c r="C46" s="162">
        <v>4500</v>
      </c>
      <c r="D46" s="355" t="s">
        <v>119</v>
      </c>
      <c r="E46" s="7"/>
      <c r="F46" s="7"/>
    </row>
    <row r="47" spans="1:4" ht="15">
      <c r="A47" s="166" t="s">
        <v>142</v>
      </c>
      <c r="B47" s="167">
        <v>20400</v>
      </c>
      <c r="C47" s="167">
        <v>3600</v>
      </c>
      <c r="D47" s="359"/>
    </row>
    <row r="48" spans="1:4" ht="15">
      <c r="A48" s="70" t="s">
        <v>139</v>
      </c>
      <c r="B48" s="165">
        <v>25500</v>
      </c>
      <c r="C48" s="165">
        <v>4500</v>
      </c>
      <c r="D48" s="358" t="s">
        <v>118</v>
      </c>
    </row>
    <row r="49" spans="1:4" ht="15">
      <c r="A49" s="69" t="s">
        <v>140</v>
      </c>
      <c r="B49" s="162">
        <v>20400</v>
      </c>
      <c r="C49" s="162">
        <v>3600</v>
      </c>
      <c r="D49" s="355"/>
    </row>
    <row r="50" spans="1:4" ht="15">
      <c r="A50" s="70" t="s">
        <v>145</v>
      </c>
      <c r="B50" s="165">
        <v>25500</v>
      </c>
      <c r="C50" s="165">
        <v>4500</v>
      </c>
      <c r="D50" s="364" t="s">
        <v>88</v>
      </c>
    </row>
    <row r="51" spans="1:4" ht="15">
      <c r="A51" s="166" t="s">
        <v>145</v>
      </c>
      <c r="B51" s="167">
        <v>20400</v>
      </c>
      <c r="C51" s="167">
        <v>3600</v>
      </c>
      <c r="D51" s="365"/>
    </row>
    <row r="52" spans="1:4" ht="15">
      <c r="A52" s="69" t="s">
        <v>156</v>
      </c>
      <c r="B52" s="162">
        <v>19480</v>
      </c>
      <c r="C52" s="162">
        <v>3440</v>
      </c>
      <c r="D52" s="367" t="s">
        <v>89</v>
      </c>
    </row>
    <row r="53" spans="1:4" ht="15">
      <c r="A53" s="166" t="s">
        <v>157</v>
      </c>
      <c r="B53" s="167">
        <v>15300</v>
      </c>
      <c r="C53" s="167">
        <v>2700</v>
      </c>
      <c r="D53" s="365"/>
    </row>
    <row r="54" spans="1:4" ht="15">
      <c r="A54" s="70" t="s">
        <v>135</v>
      </c>
      <c r="B54" s="165">
        <v>19480</v>
      </c>
      <c r="C54" s="165">
        <v>3440</v>
      </c>
      <c r="D54" s="358" t="s">
        <v>134</v>
      </c>
    </row>
    <row r="55" spans="1:4" ht="15">
      <c r="A55" s="166" t="s">
        <v>136</v>
      </c>
      <c r="B55" s="167">
        <v>15300</v>
      </c>
      <c r="C55" s="167">
        <v>2700</v>
      </c>
      <c r="D55" s="359"/>
    </row>
    <row r="56" spans="1:4" ht="15">
      <c r="A56" s="70" t="s">
        <v>137</v>
      </c>
      <c r="B56" s="165">
        <v>19480</v>
      </c>
      <c r="C56" s="165">
        <v>3440</v>
      </c>
      <c r="D56" s="364" t="s">
        <v>129</v>
      </c>
    </row>
    <row r="57" spans="1:6" ht="15.75" thickBot="1">
      <c r="A57" s="71" t="s">
        <v>138</v>
      </c>
      <c r="B57" s="163">
        <v>15300</v>
      </c>
      <c r="C57" s="163">
        <v>2700</v>
      </c>
      <c r="D57" s="366"/>
      <c r="E57" s="11"/>
      <c r="F57" s="17"/>
    </row>
    <row r="58" spans="1:6" ht="15">
      <c r="A58" s="68" t="s">
        <v>146</v>
      </c>
      <c r="B58" s="164">
        <v>9000</v>
      </c>
      <c r="C58" s="164">
        <v>1230</v>
      </c>
      <c r="D58" s="357" t="s">
        <v>124</v>
      </c>
      <c r="E58" s="11"/>
      <c r="F58" s="17"/>
    </row>
    <row r="59" spans="1:6" ht="15">
      <c r="A59" s="69" t="s">
        <v>147</v>
      </c>
      <c r="B59" s="162">
        <v>8010</v>
      </c>
      <c r="C59" s="162">
        <v>1090</v>
      </c>
      <c r="D59" s="355"/>
      <c r="E59" s="11"/>
      <c r="F59" s="17"/>
    </row>
    <row r="60" spans="1:6" ht="15">
      <c r="A60" s="70" t="s">
        <v>148</v>
      </c>
      <c r="B60" s="165">
        <v>9000</v>
      </c>
      <c r="C60" s="165">
        <v>1230</v>
      </c>
      <c r="D60" s="358" t="s">
        <v>131</v>
      </c>
      <c r="E60" s="11"/>
      <c r="F60" s="17"/>
    </row>
    <row r="61" spans="1:6" ht="15">
      <c r="A61" s="166" t="s">
        <v>149</v>
      </c>
      <c r="B61" s="167">
        <v>8010</v>
      </c>
      <c r="C61" s="167">
        <v>1090</v>
      </c>
      <c r="D61" s="359"/>
      <c r="E61" s="11"/>
      <c r="F61" s="17"/>
    </row>
    <row r="62" spans="1:6" ht="15">
      <c r="A62" s="69" t="s">
        <v>150</v>
      </c>
      <c r="B62" s="162">
        <v>9000</v>
      </c>
      <c r="C62" s="162">
        <v>1230</v>
      </c>
      <c r="D62" s="360" t="s">
        <v>125</v>
      </c>
      <c r="E62" s="11"/>
      <c r="F62" s="17"/>
    </row>
    <row r="63" spans="1:6" ht="15.75" thickBot="1">
      <c r="A63" s="71" t="s">
        <v>151</v>
      </c>
      <c r="B63" s="163">
        <v>8010</v>
      </c>
      <c r="C63" s="163">
        <v>1090</v>
      </c>
      <c r="D63" s="361"/>
      <c r="E63" s="11"/>
      <c r="F63" s="17"/>
    </row>
    <row r="64" spans="1:255" ht="15">
      <c r="A64" s="68" t="s">
        <v>95</v>
      </c>
      <c r="B64" s="164">
        <v>11340</v>
      </c>
      <c r="C64" s="164">
        <v>1260</v>
      </c>
      <c r="D64" s="357" t="s">
        <v>90</v>
      </c>
      <c r="E64" s="11"/>
      <c r="F64" s="12"/>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row>
    <row r="65" spans="1:6" ht="15">
      <c r="A65" s="69" t="s">
        <v>96</v>
      </c>
      <c r="B65" s="162">
        <v>10800</v>
      </c>
      <c r="C65" s="162">
        <v>1200</v>
      </c>
      <c r="D65" s="355"/>
      <c r="E65" s="11"/>
      <c r="F65" s="12"/>
    </row>
    <row r="66" spans="1:6" ht="15">
      <c r="A66" s="168" t="s">
        <v>160</v>
      </c>
      <c r="B66" s="165">
        <v>11340</v>
      </c>
      <c r="C66" s="165">
        <v>1260</v>
      </c>
      <c r="D66" s="358" t="s">
        <v>91</v>
      </c>
      <c r="E66" s="11"/>
      <c r="F66" s="12"/>
    </row>
    <row r="67" spans="1:6" ht="15">
      <c r="A67" s="169" t="s">
        <v>159</v>
      </c>
      <c r="B67" s="167">
        <v>10800</v>
      </c>
      <c r="C67" s="170">
        <v>1200</v>
      </c>
      <c r="D67" s="359"/>
      <c r="E67" s="11"/>
      <c r="F67" s="12"/>
    </row>
    <row r="68" spans="1:6" ht="15">
      <c r="A68" s="168" t="s">
        <v>154</v>
      </c>
      <c r="B68" s="165">
        <v>11340</v>
      </c>
      <c r="C68" s="165">
        <v>1260</v>
      </c>
      <c r="D68" s="358" t="s">
        <v>122</v>
      </c>
      <c r="E68" s="11"/>
      <c r="F68" s="12"/>
    </row>
    <row r="69" spans="1:6" ht="15">
      <c r="A69" s="169" t="s">
        <v>155</v>
      </c>
      <c r="B69" s="167">
        <v>10800</v>
      </c>
      <c r="C69" s="170">
        <v>1200</v>
      </c>
      <c r="D69" s="359"/>
      <c r="E69" s="11"/>
      <c r="F69" s="12"/>
    </row>
    <row r="70" spans="1:4" ht="15">
      <c r="A70" s="171" t="s">
        <v>152</v>
      </c>
      <c r="B70" s="162">
        <v>9000</v>
      </c>
      <c r="C70" s="162">
        <v>1230</v>
      </c>
      <c r="D70" s="355" t="s">
        <v>123</v>
      </c>
    </row>
    <row r="71" spans="1:4" ht="15.75" thickBot="1">
      <c r="A71" s="172" t="s">
        <v>153</v>
      </c>
      <c r="B71" s="163">
        <v>8010</v>
      </c>
      <c r="C71" s="173">
        <v>1090</v>
      </c>
      <c r="D71" s="356"/>
    </row>
    <row r="72" spans="1:4" ht="15">
      <c r="A72" s="176" t="s">
        <v>184</v>
      </c>
      <c r="B72" s="164">
        <v>9000</v>
      </c>
      <c r="C72" s="162">
        <v>1230</v>
      </c>
      <c r="D72" s="362" t="s">
        <v>185</v>
      </c>
    </row>
    <row r="73" spans="1:5" ht="15.75" thickBot="1">
      <c r="A73" s="177" t="s">
        <v>186</v>
      </c>
      <c r="B73" s="163">
        <v>8010</v>
      </c>
      <c r="C73" s="173">
        <v>1090</v>
      </c>
      <c r="D73" s="363"/>
      <c r="E73" s="7"/>
    </row>
    <row r="74" spans="1:4" ht="15">
      <c r="A74" s="174"/>
      <c r="B74" s="174"/>
      <c r="C74" s="174"/>
      <c r="D74" s="174"/>
    </row>
    <row r="75" spans="1:4" ht="15">
      <c r="A75" s="174"/>
      <c r="B75" s="174"/>
      <c r="C75" s="174"/>
      <c r="D75" s="174"/>
    </row>
    <row r="76" spans="1:4" ht="15">
      <c r="A76" s="174"/>
      <c r="B76" s="174"/>
      <c r="C76" s="174"/>
      <c r="D76" s="174"/>
    </row>
    <row r="77" spans="1:4" ht="15">
      <c r="A77" s="174"/>
      <c r="B77" s="174"/>
      <c r="C77" s="175"/>
      <c r="D77" s="174"/>
    </row>
    <row r="78" spans="1:4" ht="15">
      <c r="A78" s="174"/>
      <c r="B78" s="174"/>
      <c r="C78" s="175"/>
      <c r="D78" s="174"/>
    </row>
    <row r="79" spans="1:4" ht="15">
      <c r="A79" s="174"/>
      <c r="B79" s="174"/>
      <c r="C79" s="175"/>
      <c r="D79" s="174"/>
    </row>
    <row r="80" spans="1:4" ht="15">
      <c r="A80" s="174"/>
      <c r="B80" s="174"/>
      <c r="C80" s="174"/>
      <c r="D80" s="174"/>
    </row>
    <row r="82" spans="1:3" ht="15">
      <c r="A82" s="7" t="s">
        <v>15</v>
      </c>
      <c r="B82" s="9" t="s">
        <v>17</v>
      </c>
      <c r="C82" s="7"/>
    </row>
    <row r="83" spans="1:2" ht="15">
      <c r="A83" s="7" t="s">
        <v>16</v>
      </c>
      <c r="B83" s="9" t="s">
        <v>18</v>
      </c>
    </row>
    <row r="84" spans="1:2" ht="15">
      <c r="A84" s="7" t="s">
        <v>29</v>
      </c>
      <c r="B84" s="9" t="s">
        <v>30</v>
      </c>
    </row>
    <row r="85" spans="1:2" ht="15">
      <c r="A85" s="7" t="s">
        <v>31</v>
      </c>
      <c r="B85" s="9" t="s">
        <v>32</v>
      </c>
    </row>
  </sheetData>
  <sheetProtection/>
  <mergeCells count="18">
    <mergeCell ref="D72:D73"/>
    <mergeCell ref="D36:D38"/>
    <mergeCell ref="D42:D43"/>
    <mergeCell ref="D44:D45"/>
    <mergeCell ref="D56:D57"/>
    <mergeCell ref="D54:D55"/>
    <mergeCell ref="D48:D49"/>
    <mergeCell ref="D46:D47"/>
    <mergeCell ref="D52:D53"/>
    <mergeCell ref="D50:D51"/>
    <mergeCell ref="D39:D41"/>
    <mergeCell ref="D70:D71"/>
    <mergeCell ref="D58:D59"/>
    <mergeCell ref="D60:D61"/>
    <mergeCell ref="D62:D63"/>
    <mergeCell ref="D64:D65"/>
    <mergeCell ref="D66:D67"/>
    <mergeCell ref="D68:D69"/>
  </mergeCells>
  <printOptions/>
  <pageMargins left="0.23" right="0.27" top="0.4" bottom="0.31" header="0.22" footer="0.14"/>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J26"/>
  <sheetViews>
    <sheetView showGridLines="0" tabSelected="1" zoomScale="80" zoomScaleNormal="80" zoomScalePageLayoutView="80" workbookViewId="0" topLeftCell="B4">
      <selection activeCell="E13" sqref="E13"/>
    </sheetView>
  </sheetViews>
  <sheetFormatPr defaultColWidth="3.7109375" defaultRowHeight="15"/>
  <cols>
    <col min="1" max="1" width="2.00390625" style="1" customWidth="1"/>
    <col min="2" max="2" width="35.7109375" style="1" customWidth="1"/>
    <col min="3" max="3" width="16.28125" style="1" customWidth="1"/>
    <col min="4" max="4" width="72.7109375" style="3" customWidth="1"/>
    <col min="5" max="5" width="18.8515625" style="2" customWidth="1"/>
    <col min="6" max="6" width="19.8515625" style="1" customWidth="1"/>
    <col min="7" max="7" width="64.8515625" style="1" customWidth="1"/>
    <col min="8" max="8" width="16.57421875" style="1" customWidth="1"/>
    <col min="9" max="9" width="19.57421875" style="1" customWidth="1"/>
    <col min="10" max="10" width="1.28515625" style="18" customWidth="1"/>
    <col min="11" max="16384" width="3.7109375" style="1" customWidth="1"/>
  </cols>
  <sheetData>
    <row r="1" spans="2:10" ht="63.75" customHeight="1">
      <c r="B1" s="281" t="s">
        <v>189</v>
      </c>
      <c r="C1" s="281"/>
      <c r="D1" s="281"/>
      <c r="E1" s="281"/>
      <c r="F1" s="281"/>
      <c r="G1" s="281"/>
      <c r="H1" s="281"/>
      <c r="I1" s="281"/>
      <c r="J1" s="281"/>
    </row>
    <row r="2" spans="2:10" ht="18" customHeight="1">
      <c r="B2" s="184"/>
      <c r="C2" s="184"/>
      <c r="D2" s="291" t="s">
        <v>187</v>
      </c>
      <c r="E2" s="292"/>
      <c r="F2" s="292"/>
      <c r="G2" s="292"/>
      <c r="H2" s="292"/>
      <c r="I2" s="292"/>
      <c r="J2" s="193"/>
    </row>
    <row r="3" spans="1:10" s="16" customFormat="1" ht="69" customHeight="1">
      <c r="A3" s="60"/>
      <c r="B3" s="299" t="s">
        <v>191</v>
      </c>
      <c r="C3" s="299"/>
      <c r="D3" s="92"/>
      <c r="E3" s="93"/>
      <c r="G3" s="186" t="s">
        <v>4</v>
      </c>
      <c r="H3" s="93"/>
      <c r="I3" s="93"/>
      <c r="J3" s="93"/>
    </row>
    <row r="4" spans="1:9" s="113" customFormat="1" ht="39" customHeight="1">
      <c r="A4" s="51"/>
      <c r="B4" s="286" t="s">
        <v>114</v>
      </c>
      <c r="C4" s="286"/>
      <c r="D4" s="61"/>
      <c r="F4" s="195"/>
      <c r="G4" s="199" t="s">
        <v>34</v>
      </c>
      <c r="H4" s="185"/>
      <c r="I4" s="185"/>
    </row>
    <row r="5" spans="1:9" s="113" customFormat="1" ht="1.5" customHeight="1">
      <c r="A5" s="51"/>
      <c r="B5" s="194"/>
      <c r="C5" s="194"/>
      <c r="D5" s="93"/>
      <c r="E5" s="195"/>
      <c r="G5" s="195"/>
      <c r="H5" s="195"/>
      <c r="I5" s="195"/>
    </row>
    <row r="6" spans="1:9" s="113" customFormat="1" ht="18" customHeight="1">
      <c r="A6" s="51"/>
      <c r="B6" s="194"/>
      <c r="C6" s="194"/>
      <c r="D6" s="181" t="s">
        <v>190</v>
      </c>
      <c r="E6" s="195"/>
      <c r="F6" s="195"/>
      <c r="G6" s="195"/>
      <c r="H6" s="195"/>
      <c r="I6" s="195"/>
    </row>
    <row r="7" spans="4:5" ht="15" customHeight="1" thickBot="1">
      <c r="D7" s="1"/>
      <c r="E7" s="1"/>
    </row>
    <row r="8" spans="2:10" ht="99" customHeight="1" thickBot="1">
      <c r="B8" s="5"/>
      <c r="C8" s="6"/>
      <c r="D8" s="288" t="s">
        <v>201</v>
      </c>
      <c r="E8" s="350"/>
      <c r="F8" s="351"/>
      <c r="G8" s="288" t="s">
        <v>204</v>
      </c>
      <c r="H8" s="350"/>
      <c r="I8" s="351"/>
      <c r="J8" s="21" t="s">
        <v>35</v>
      </c>
    </row>
    <row r="9" spans="1:9" s="13" customFormat="1" ht="36.75" customHeight="1" thickBot="1">
      <c r="A9" s="159"/>
      <c r="B9" s="285" t="s">
        <v>14</v>
      </c>
      <c r="C9" s="340"/>
      <c r="D9" s="341" t="s">
        <v>5</v>
      </c>
      <c r="E9" s="342"/>
      <c r="F9" s="303" t="s">
        <v>196</v>
      </c>
      <c r="G9" s="343" t="s">
        <v>5</v>
      </c>
      <c r="H9" s="344"/>
      <c r="I9" s="303" t="s">
        <v>199</v>
      </c>
    </row>
    <row r="10" spans="1:10" s="14" customFormat="1" ht="53.25" customHeight="1">
      <c r="A10" s="160"/>
      <c r="B10" s="370" t="s">
        <v>3</v>
      </c>
      <c r="C10" s="267" t="s">
        <v>192</v>
      </c>
      <c r="D10" s="372" t="s">
        <v>198</v>
      </c>
      <c r="E10" s="368" t="s">
        <v>194</v>
      </c>
      <c r="F10" s="304"/>
      <c r="G10" s="370" t="s">
        <v>203</v>
      </c>
      <c r="H10" s="368" t="s">
        <v>197</v>
      </c>
      <c r="I10" s="304"/>
      <c r="J10" s="19"/>
    </row>
    <row r="11" spans="1:10" s="14" customFormat="1" ht="86.25" customHeight="1">
      <c r="A11" s="160"/>
      <c r="B11" s="371"/>
      <c r="C11" s="268" t="s">
        <v>193</v>
      </c>
      <c r="D11" s="371"/>
      <c r="E11" s="369"/>
      <c r="F11" s="305"/>
      <c r="G11" s="371"/>
      <c r="H11" s="369"/>
      <c r="I11" s="305"/>
      <c r="J11" s="191"/>
    </row>
    <row r="12" spans="1:10" ht="26.25" customHeight="1">
      <c r="A12" s="161"/>
      <c r="B12" s="205"/>
      <c r="C12" s="205"/>
      <c r="D12" s="206"/>
      <c r="E12" s="207"/>
      <c r="F12" s="187">
        <f>IF(CADRE1="","",VLOOKUP('FILIERE SPORTIVE'!C12,MONTANTS_SPORT,2,FALSE))</f>
      </c>
      <c r="G12" s="251"/>
      <c r="H12" s="252"/>
      <c r="I12" s="187">
        <f>IF(CADRE1="","",VLOOKUP('FILIERE SPORTIVE'!C12,MONTANTS_SPORT,3,FALSE))</f>
      </c>
      <c r="J12" s="20"/>
    </row>
    <row r="13" spans="1:10" ht="26.25" customHeight="1">
      <c r="A13" s="161"/>
      <c r="B13" s="245"/>
      <c r="C13" s="246"/>
      <c r="D13" s="246"/>
      <c r="E13" s="247"/>
      <c r="F13" s="187">
        <f>IF(CADRE2="","",VLOOKUP('FILIERE SPORTIVE'!C13,MONTANTS_SPORT,2,FALSE))</f>
      </c>
      <c r="G13" s="182"/>
      <c r="H13" s="156"/>
      <c r="I13" s="187">
        <f>IF(CADRE2="","",VLOOKUP('FILIERE SPORTIVE'!C13,MONTANTS_SPORT,3,FALSE))</f>
      </c>
      <c r="J13" s="20"/>
    </row>
    <row r="14" spans="1:10" ht="26.25" customHeight="1">
      <c r="A14" s="161"/>
      <c r="B14" s="209"/>
      <c r="C14" s="209"/>
      <c r="D14" s="209"/>
      <c r="E14" s="210"/>
      <c r="F14" s="187">
        <f>IF(CADRE3="","",VLOOKUP('FILIERE SPORTIVE'!C14,MONTANTS_SPORT,2,FALSE))</f>
      </c>
      <c r="G14" s="253"/>
      <c r="H14" s="252"/>
      <c r="I14" s="187">
        <f>IF(CADRE3="","",VLOOKUP('FILIERE SPORTIVE'!C14,MONTANTS_SPORT,3,FALSE))</f>
      </c>
      <c r="J14" s="20"/>
    </row>
    <row r="15" spans="1:10" ht="26.25" customHeight="1">
      <c r="A15" s="161"/>
      <c r="B15" s="245"/>
      <c r="C15" s="245"/>
      <c r="D15" s="245"/>
      <c r="E15" s="248"/>
      <c r="F15" s="187">
        <f>IF(CADRE4="","",VLOOKUP('FILIERE SPORTIVE'!C15,MONTANTS_SPORT,2,FALSE))</f>
      </c>
      <c r="G15" s="182"/>
      <c r="H15" s="157"/>
      <c r="I15" s="187">
        <f>IF(CADRE4="","",VLOOKUP('FILIERE SPORTIVE'!C15,MONTANTS_SPORT,3,FALSE))</f>
      </c>
      <c r="J15" s="20"/>
    </row>
    <row r="16" spans="1:10" ht="26.25" customHeight="1">
      <c r="A16" s="161"/>
      <c r="B16" s="209"/>
      <c r="C16" s="209"/>
      <c r="D16" s="209"/>
      <c r="E16" s="211"/>
      <c r="F16" s="187">
        <f>IF(CADRE5="","",VLOOKUP('FILIERE SPORTIVE'!C16,MONTANTS_SPORT,2,FALSE))</f>
      </c>
      <c r="G16" s="253"/>
      <c r="H16" s="254"/>
      <c r="I16" s="187">
        <f>IF(CADRE5="","",VLOOKUP('FILIERE SPORTIVE'!C16,MONTANTS_SPORT,3,FALSE))</f>
      </c>
      <c r="J16" s="20"/>
    </row>
    <row r="17" spans="1:10" ht="26.25" customHeight="1">
      <c r="A17" s="161"/>
      <c r="B17" s="245"/>
      <c r="C17" s="245"/>
      <c r="D17" s="245"/>
      <c r="E17" s="248"/>
      <c r="F17" s="187">
        <f>IF(CADRE6="","",VLOOKUP('FILIERE SPORTIVE'!C17,MONTANTS_SPORT,2,FALSE))</f>
      </c>
      <c r="G17" s="182"/>
      <c r="H17" s="157"/>
      <c r="I17" s="187">
        <f>IF(CADRE6="","",VLOOKUP('FILIERE SPORTIVE'!C17,MONTANTS_SPORT,3,FALSE))</f>
      </c>
      <c r="J17" s="20"/>
    </row>
    <row r="18" spans="1:10" ht="26.25" customHeight="1">
      <c r="A18" s="161"/>
      <c r="B18" s="209"/>
      <c r="C18" s="209"/>
      <c r="D18" s="209"/>
      <c r="E18" s="211"/>
      <c r="F18" s="187">
        <f>IF(CADRE7="","",VLOOKUP('FILIERE SPORTIVE'!C18,MONTANTS_SPORT,2,FALSE))</f>
      </c>
      <c r="G18" s="253"/>
      <c r="H18" s="254"/>
      <c r="I18" s="187">
        <f>IF(CADRE7="","",VLOOKUP('FILIERE SPORTIVE'!C18,MONTANTS_SPORT,3,FALSE))</f>
      </c>
      <c r="J18" s="20"/>
    </row>
    <row r="19" spans="1:10" ht="26.25" customHeight="1">
      <c r="A19" s="161"/>
      <c r="B19" s="245"/>
      <c r="C19" s="245"/>
      <c r="D19" s="245"/>
      <c r="E19" s="248"/>
      <c r="F19" s="187">
        <f>IF(CADRE8="","",VLOOKUP('FILIERE SPORTIVE'!C19,MONTANTS_SPORT,2,FALSE))</f>
      </c>
      <c r="G19" s="182"/>
      <c r="H19" s="157"/>
      <c r="I19" s="187">
        <f>IF(CADRE8="","",VLOOKUP('FILIERE SPORTIVE'!C19,MONTANTS_SPORT,3,FALSE))</f>
      </c>
      <c r="J19" s="20"/>
    </row>
    <row r="20" spans="1:10" ht="26.25" customHeight="1">
      <c r="A20" s="161"/>
      <c r="B20" s="209"/>
      <c r="C20" s="209"/>
      <c r="D20" s="209"/>
      <c r="E20" s="211"/>
      <c r="F20" s="187">
        <f>IF(CADRE9="","",VLOOKUP('FILIERE SPORTIVE'!C20,MONTANTS_SPORT,2,FALSE))</f>
      </c>
      <c r="G20" s="253"/>
      <c r="H20" s="254"/>
      <c r="I20" s="187">
        <f>IF(CADRE9="","",VLOOKUP('FILIERE SPORTIVE'!C20,MONTANTS_SPORT,3,FALSE))</f>
      </c>
      <c r="J20" s="20"/>
    </row>
    <row r="21" spans="1:10" ht="26.25" customHeight="1">
      <c r="A21" s="161"/>
      <c r="B21" s="249"/>
      <c r="C21" s="249"/>
      <c r="D21" s="249"/>
      <c r="E21" s="250"/>
      <c r="F21" s="202">
        <f>IF(CADRE10="","",VLOOKUP('FILIERE SPORTIVE'!C21,MONTANTS_SPORT,2,FALSE))</f>
      </c>
      <c r="G21" s="203"/>
      <c r="H21" s="201"/>
      <c r="I21" s="202">
        <f>IF(CADRE10="","",VLOOKUP('FILIERE SPORTIVE'!C21,MONTANTS_SPORT,3,FALSE))</f>
      </c>
      <c r="J21" s="20"/>
    </row>
    <row r="22" spans="2:10" s="53" customFormat="1" ht="6" customHeight="1">
      <c r="B22" s="54"/>
      <c r="C22" s="54"/>
      <c r="D22" s="55"/>
      <c r="E22" s="55"/>
      <c r="F22" s="56"/>
      <c r="G22" s="56"/>
      <c r="H22" s="55"/>
      <c r="I22" s="56"/>
      <c r="J22" s="54"/>
    </row>
    <row r="23" spans="4:10" s="53" customFormat="1" ht="4.5" customHeight="1" thickBot="1">
      <c r="D23" s="57"/>
      <c r="E23" s="58"/>
      <c r="J23" s="59"/>
    </row>
    <row r="24" spans="2:10" s="53" customFormat="1" ht="74.25" customHeight="1" thickBot="1" thickTop="1">
      <c r="B24" s="296" t="s">
        <v>188</v>
      </c>
      <c r="C24" s="297"/>
      <c r="D24" s="297"/>
      <c r="E24" s="297"/>
      <c r="F24" s="297"/>
      <c r="G24" s="297"/>
      <c r="H24" s="297"/>
      <c r="I24" s="298"/>
      <c r="J24" s="59"/>
    </row>
    <row r="25" spans="2:9" ht="8.25" customHeight="1" thickTop="1">
      <c r="B25" s="52"/>
      <c r="C25" s="2"/>
      <c r="D25" s="2"/>
      <c r="F25" s="2"/>
      <c r="G25" s="2"/>
      <c r="H25" s="2"/>
      <c r="I25" s="2"/>
    </row>
    <row r="26" spans="2:9" ht="32.25" customHeight="1">
      <c r="B26" s="295" t="s">
        <v>183</v>
      </c>
      <c r="C26" s="295"/>
      <c r="D26" s="295"/>
      <c r="E26" s="295"/>
      <c r="F26" s="295"/>
      <c r="G26" s="295"/>
      <c r="H26" s="295"/>
      <c r="I26" s="295"/>
    </row>
  </sheetData>
  <sheetProtection/>
  <mergeCells count="18">
    <mergeCell ref="D10:D11"/>
    <mergeCell ref="G10:G11"/>
    <mergeCell ref="B1:J1"/>
    <mergeCell ref="D2:I2"/>
    <mergeCell ref="B3:C3"/>
    <mergeCell ref="B4:C4"/>
    <mergeCell ref="D8:F8"/>
    <mergeCell ref="G8:I8"/>
    <mergeCell ref="B24:I24"/>
    <mergeCell ref="B26:I26"/>
    <mergeCell ref="B9:C9"/>
    <mergeCell ref="D9:E9"/>
    <mergeCell ref="G9:H9"/>
    <mergeCell ref="H10:H11"/>
    <mergeCell ref="B10:B11"/>
    <mergeCell ref="E10:E11"/>
    <mergeCell ref="F9:F11"/>
    <mergeCell ref="I9:I11"/>
  </mergeCells>
  <dataValidations count="14">
    <dataValidation type="list" allowBlank="1" showInputMessage="1" showErrorMessage="1" sqref="C12">
      <formula1>INDIRECT($B$12)</formula1>
    </dataValidation>
    <dataValidation type="list" allowBlank="1" showInputMessage="1" showErrorMessage="1" sqref="C13">
      <formula1>INDIRECT($B$13)</formula1>
    </dataValidation>
    <dataValidation type="list" allowBlank="1" showInputMessage="1" showErrorMessage="1" sqref="C14">
      <formula1>INDIRECT($B$14)</formula1>
    </dataValidation>
    <dataValidation type="list" allowBlank="1" showInputMessage="1" showErrorMessage="1" sqref="C15">
      <formula1>INDIRECT($B$15)</formula1>
    </dataValidation>
    <dataValidation type="list" allowBlank="1" showInputMessage="1" showErrorMessage="1" sqref="C16">
      <formula1>INDIRECT($B$16)</formula1>
    </dataValidation>
    <dataValidation type="list" allowBlank="1" showInputMessage="1" showErrorMessage="1" sqref="C17">
      <formula1>INDIRECT($B$17)</formula1>
    </dataValidation>
    <dataValidation type="list" allowBlank="1" showInputMessage="1" showErrorMessage="1" sqref="C18">
      <formula1>INDIRECT($B$18)</formula1>
    </dataValidation>
    <dataValidation type="list" allowBlank="1" showInputMessage="1" showErrorMessage="1" sqref="C20">
      <formula1>INDIRECT($B$20)</formula1>
    </dataValidation>
    <dataValidation type="list" allowBlank="1" showInputMessage="1" showErrorMessage="1" sqref="C19">
      <formula1>INDIRECT($B$19)</formula1>
    </dataValidation>
    <dataValidation type="list" allowBlank="1" showInputMessage="1" showErrorMessage="1" sqref="C21">
      <formula1>INDIRECT($B$21)</formula1>
    </dataValidation>
    <dataValidation type="list" allowBlank="1" showInputMessage="1" showErrorMessage="1" sqref="C22">
      <formula1>INDIRECT('FILIERE SPORTIVE'!#REF!)</formula1>
    </dataValidation>
    <dataValidation type="list" allowBlank="1" showInputMessage="1" showErrorMessage="1" sqref="B22">
      <formula1>CADRE_D_EMPLOI_ADM</formula1>
    </dataValidation>
    <dataValidation type="list" allowBlank="1" showInputMessage="1" showErrorMessage="1" sqref="G4 C8">
      <formula1>FILIERE</formula1>
    </dataValidation>
    <dataValidation type="list" allowBlank="1" showInputMessage="1" showErrorMessage="1" sqref="B12:B21">
      <formula1>CADRE_D_EMPLOI_SPORTIVE</formula1>
    </dataValidation>
  </dataValidations>
  <printOptions/>
  <pageMargins left="0.3937007874015748" right="0.1968503937007874" top="0.7874015748031497" bottom="1.299212598425197" header="0.2362204724409449" footer="0.5905511811023623"/>
  <pageSetup cellComments="asDisplayed" fitToHeight="1" fitToWidth="1" horizontalDpi="600" verticalDpi="600" orientation="landscape" paperSize="9" scale="51" r:id="rId2"/>
  <headerFooter alignWithMargins="0">
    <oddHeader>&amp;L&amp;G&amp;C
&amp;R&amp;"Tahoma,Gras"&amp;12CENTRE DE GESTION DE LA FONCTION PUBLIQUE TERRITORIALE DE LA MANCHE
 &amp;"Tahoma,Normal"139 rue Guillaume Fouace  - CS 12309  
50009 SAINT-LO CEDEX</oddHeader>
    <oddFooter>&amp;L&amp;"Tahoma,Gras"DATE
&amp;"Tahoma,Normal"
Le Maire - Le Président,
(Cachet de la collectivité ou de l’établissement)&amp;C&amp;"Tahoma,Normal"&amp;10SAISINE DU COMITE TECHNIQUE
MAJ 05/2022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GRH_Aurelie</dc:creator>
  <cp:keywords/>
  <dc:description/>
  <cp:lastModifiedBy>Régine MARIE</cp:lastModifiedBy>
  <cp:lastPrinted>2022-06-03T07:05:04Z</cp:lastPrinted>
  <dcterms:created xsi:type="dcterms:W3CDTF">2015-03-31T07:59:37Z</dcterms:created>
  <dcterms:modified xsi:type="dcterms:W3CDTF">2022-06-03T07:06:53Z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0x0101005E59B3827C4DA947A3A8DA2847712D14</vt:lpwstr>
  </property>
</Properties>
</file>