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.girod\Desktop\modèles d'arrêtés\DISPONIBILITE\"/>
    </mc:Choice>
  </mc:AlternateContent>
  <xr:revisionPtr revIDLastSave="0" documentId="13_ncr:1_{51612615-E8AE-4EAC-8AA4-FEC008B74FB4}" xr6:coauthVersionLast="47" xr6:coauthVersionMax="47" xr10:uidLastSave="{00000000-0000-0000-0000-000000000000}"/>
  <bookViews>
    <workbookView xWindow="-120" yWindow="-120" windowWidth="29040" windowHeight="15840" xr2:uid="{370DF34D-73FE-4D8D-B2EE-D8638950EA8E}"/>
  </bookViews>
  <sheets>
    <sheet name="Explication du droit" sheetId="3" r:id="rId1"/>
    <sheet name=" v1" sheetId="2" state="hidden" r:id="rId2"/>
    <sheet name="avec conservation d'ancienneté" sheetId="4" r:id="rId3"/>
    <sheet name="sans conservation d'ancienneté" sheetId="1" r:id="rId4"/>
  </sheets>
  <definedNames>
    <definedName name="_Hlk84943094" localSheetId="0">'Explication du droit'!#REF!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4" l="1"/>
  <c r="E23" i="4"/>
  <c r="C24" i="4" s="1"/>
  <c r="H22" i="4"/>
  <c r="H12" i="4"/>
  <c r="E11" i="4"/>
  <c r="K10" i="4"/>
  <c r="K8" i="4"/>
  <c r="H8" i="4"/>
  <c r="E13" i="4" l="1"/>
  <c r="C14" i="4" s="1"/>
  <c r="H13" i="4"/>
  <c r="E24" i="4"/>
  <c r="C25" i="4" s="1"/>
  <c r="K11" i="4"/>
  <c r="H14" i="4" l="1"/>
  <c r="K13" i="4" s="1"/>
  <c r="E25" i="4"/>
  <c r="C26" i="4" s="1"/>
  <c r="E26" i="4" s="1"/>
  <c r="E14" i="4"/>
  <c r="C15" i="4" s="1"/>
  <c r="E15" i="4" l="1"/>
  <c r="C16" i="4" s="1"/>
  <c r="E16" i="4" s="1"/>
  <c r="C6" i="2"/>
  <c r="B8" i="2" s="1"/>
  <c r="D11" i="1"/>
  <c r="C14" i="1" s="1"/>
  <c r="C8" i="2" l="1"/>
  <c r="B9" i="2" s="1"/>
  <c r="D13" i="1"/>
  <c r="C15" i="1" s="1"/>
  <c r="C9" i="2" l="1"/>
  <c r="B10" i="2" s="1"/>
  <c r="C10" i="2" s="1"/>
  <c r="D14" i="1"/>
  <c r="C16" i="1" s="1"/>
  <c r="D15" i="1" s="1"/>
</calcChain>
</file>

<file path=xl/sharedStrings.xml><?xml version="1.0" encoding="utf-8"?>
<sst xmlns="http://schemas.openxmlformats.org/spreadsheetml/2006/main" count="108" uniqueCount="76">
  <si>
    <t>JOURS</t>
  </si>
  <si>
    <t>AN(S)</t>
  </si>
  <si>
    <t>MOIS</t>
  </si>
  <si>
    <t>JOUR(S)</t>
  </si>
  <si>
    <t>Reliquat d'ancienneté à mentionner dans l'arreté de réintégration :</t>
  </si>
  <si>
    <t>Compléter les cases grisées avec des dates sous format JJ/MM/AAAA</t>
  </si>
  <si>
    <t>Date d'avancement d'échelon avant mise en disponibilité :</t>
  </si>
  <si>
    <t>Date de réintégration :</t>
  </si>
  <si>
    <t>CAS 2 : l'agent a acquis des droits à conservation d'ancienneté pendant sa diponibilité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</si>
  <si>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ahoma"/>
        <family val="2"/>
      </rPr>
      <t>Un justificatif d'immatriculation de l’activité soit au Répertoire des métiers ou au Registre du commerce et des sociétés, soit à l'Union de recouvrement des cotisations de sécurité sociale et d'allocations familiales (URSSAF) ;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</si>
  <si>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ahoma"/>
        <family val="2"/>
      </rPr>
      <t>Une copie de l'avis d'imposition ou de tout élément comptable certifié attestant de la capacité de l'entreprise ou de la société à procurer au fonctionnaire des revenus permettant de remplir les conditions de l’activité indépendante,</t>
    </r>
  </si>
  <si>
    <t>è</t>
  </si>
  <si>
    <t xml:space="preserve">Ne s’appliquent que pour :
- les mises en disponibilité débutant après le 07/09/2018,
- les renouvellements de disponibilité commençant après le 07/09/2018.
</t>
  </si>
  <si>
    <t>Pas de maintien des droits à avancement</t>
  </si>
  <si>
    <t>Ä</t>
  </si>
  <si>
    <r>
      <rPr>
        <b/>
        <u/>
        <sz val="11"/>
        <color theme="1"/>
        <rFont val="Tahoma"/>
        <family val="2"/>
      </rPr>
      <t>FORMALITES POUR POUVOIR EN BENEFICIER</t>
    </r>
    <r>
      <rPr>
        <b/>
        <sz val="11"/>
        <color theme="1"/>
        <rFont val="Tahoma"/>
        <family val="2"/>
      </rPr>
      <t xml:space="preserve"> :</t>
    </r>
  </si>
  <si>
    <t>1 année civile</t>
  </si>
  <si>
    <t xml:space="preserve"> 6 mois</t>
  </si>
  <si>
    <t>1 mois</t>
  </si>
  <si>
    <t>10 jours</t>
  </si>
  <si>
    <t>600 h</t>
  </si>
  <si>
    <t>300 h</t>
  </si>
  <si>
    <t>50 h</t>
  </si>
  <si>
    <t>17 h</t>
  </si>
  <si>
    <t>Ø</t>
  </si>
  <si>
    <t>Ne s’appliquent donc pas pour : 
- les mises en disponibilité débutant avant le 07/09/2018,
- les renouvellements de disponibilté qui étaient en cours de période au 07/09/2018.</t>
  </si>
  <si>
    <r>
      <t>LISTE DES PIECES JUSTIFICATIVES</t>
    </r>
    <r>
      <rPr>
        <b/>
        <sz val="11"/>
        <color theme="1"/>
        <rFont val="Tahoma"/>
        <family val="2"/>
      </rPr>
      <t> :</t>
    </r>
  </si>
  <si>
    <r>
      <rPr>
        <b/>
        <u/>
        <sz val="12"/>
        <color theme="1"/>
        <rFont val="Tahoma"/>
        <family val="2"/>
      </rPr>
      <t>A PARTIR DE QUAND S'APPLIQUENT LES DROITS A AVANCEMENT</t>
    </r>
    <r>
      <rPr>
        <b/>
        <sz val="12"/>
        <color theme="1"/>
        <rFont val="Tahoma"/>
        <family val="2"/>
      </rPr>
      <t xml:space="preserve"> ? </t>
    </r>
  </si>
  <si>
    <t xml:space="preserve"> LES DROITS A AVANCEMENT D’ECHELON ET DE GRADE
 LORS D'UNE DISPONIBILTE</t>
  </si>
  <si>
    <t>accéder à l'outil de calcul</t>
  </si>
  <si>
    <t>Maintien des droits à avancement, 
si le fonctionnaire justifie d'une activité professionnelle</t>
  </si>
  <si>
    <t>Limitée à 5 ans sur l'ensemble de la carrière</t>
  </si>
  <si>
    <r>
      <t>QUELLES ACTIVITES PROFESSIONNELLES PERMETTENT DE CONSERVER LES DROITS A AVANCEMENT</t>
    </r>
    <r>
      <rPr>
        <b/>
        <sz val="11"/>
        <color theme="1"/>
        <rFont val="Tahoma"/>
        <family val="2"/>
      </rPr>
      <t xml:space="preserve"> ? :</t>
    </r>
  </si>
  <si>
    <t xml:space="preserve">A compter du 07/08/2019 (et pour celles en cours à cette date), la condition d’activité professionnelle n’est plus requise. L’agent conserve ses droits à l'avancement d'échelon et de grade dans la limite de cinq ans.
</t>
  </si>
  <si>
    <r>
      <rPr>
        <u/>
        <sz val="11"/>
        <color theme="2" tint="-0.249977111117893"/>
        <rFont val="Tahoma"/>
        <family val="2"/>
      </rPr>
      <t>Durée de la disponibilité</t>
    </r>
    <r>
      <rPr>
        <sz val="11"/>
        <color theme="2" tint="-0.249977111117893"/>
        <rFont val="Tahoma"/>
        <family val="2"/>
      </rPr>
      <t xml:space="preserve"> :</t>
    </r>
  </si>
  <si>
    <r>
      <rPr>
        <u/>
        <sz val="11"/>
        <color theme="2" tint="-0.249977111117893"/>
        <rFont val="Tahoma"/>
        <family val="2"/>
      </rPr>
      <t>Nombre d'heures à effectuer</t>
    </r>
    <r>
      <rPr>
        <sz val="11"/>
        <color theme="2" tint="-0.249977111117893"/>
        <rFont val="Tahoma"/>
        <family val="2"/>
      </rPr>
      <t xml:space="preserve"> : </t>
    </r>
  </si>
  <si>
    <r>
      <t>EXEMPLE POUR UN AGENT PLACE EN DISPONIBILTE POUR CONVENANCES PERSONNELLES AVANT LA REFORME</t>
    </r>
    <r>
      <rPr>
        <b/>
        <sz val="11"/>
        <color theme="1"/>
        <rFont val="Tahoma"/>
        <family val="2"/>
      </rPr>
      <t xml:space="preserve"> : </t>
    </r>
  </si>
  <si>
    <t xml:space="preserve">              Les disponibiltés d'office ne sont pas concernées.</t>
  </si>
  <si>
    <t>Seules les disponibilités sur demande (de droit et selon les nécessités de service) sont concernées.</t>
  </si>
  <si>
    <t xml:space="preserve">                Particularité pour les disponibilités pour élever un enfant :</t>
  </si>
  <si>
    <r>
      <t>Pour</t>
    </r>
    <r>
      <rPr>
        <b/>
        <sz val="11"/>
        <color theme="8" tint="-0.249977111117893"/>
        <rFont val="Tahoma"/>
        <family val="2"/>
      </rPr>
      <t xml:space="preserve"> </t>
    </r>
    <r>
      <rPr>
        <b/>
        <u/>
        <sz val="11"/>
        <color theme="8" tint="-0.249977111117893"/>
        <rFont val="Tahoma"/>
        <family val="2"/>
      </rPr>
      <t>une activité salariée</t>
    </r>
    <r>
      <rPr>
        <sz val="11"/>
        <rFont val="Tahoma"/>
        <family val="2"/>
      </rPr>
      <t>,</t>
    </r>
    <r>
      <rPr>
        <sz val="11"/>
        <color theme="1"/>
        <rFont val="Tahoma"/>
        <family val="2"/>
      </rPr>
      <t xml:space="preserve"> le critère à prendre en compte est la quotité de temps de travail :</t>
    </r>
  </si>
  <si>
    <t>Le fonctionnaire ne peut acquérir une durée de services effectifs d’un an 
qu’à la condition d’avoir travaillé au moins 600h au cours de cette période.</t>
  </si>
  <si>
    <r>
      <t xml:space="preserve">Pour </t>
    </r>
    <r>
      <rPr>
        <b/>
        <u/>
        <sz val="11"/>
        <color theme="7" tint="-0.249977111117893"/>
        <rFont val="Tahoma"/>
        <family val="2"/>
      </rPr>
      <t>une activité indépendante</t>
    </r>
    <r>
      <rPr>
        <sz val="11"/>
        <rFont val="Tahoma"/>
        <family val="2"/>
      </rPr>
      <t>, le critère à pren</t>
    </r>
    <r>
      <rPr>
        <sz val="11"/>
        <color theme="1"/>
        <rFont val="Tahoma"/>
        <family val="2"/>
      </rPr>
      <t>dre en compte est le revenu généré :</t>
    </r>
  </si>
  <si>
    <t>Les activités indépendantes prises en compte sont celles procurant « un revenu soumis à cotisation sociale dont le montant brut est au moins égal au salaire brut annuel permettant de valider quatre trimestres d’assurance vieillesse en application de l’article R.351-9 du Code de la sécurité sociale ». 
Les trimestres sont calculés sur la base de 150 heures, avec un maximum de quatre trimestres par année civile.</t>
  </si>
  <si>
    <r>
      <rPr>
        <sz val="11"/>
        <color theme="1"/>
        <rFont val="Wingdings"/>
        <charset val="2"/>
      </rPr>
      <t>ü</t>
    </r>
    <r>
      <rPr>
        <sz val="11"/>
        <color theme="1"/>
        <rFont val="Tahoma"/>
        <family val="2"/>
      </rPr>
      <t>justificatif d'immatriculation de l’activité soit au Répertoire des métiers ou au Registre du commerce et des sociétés, soit à l'Union de recouvrement des cotisations de sécurité sociale et d'allocations familiales (URSSAF). 
Aucune condition de revenu n'est exigée, pour la disponibilité pour créer ou reprendre une entreprise.</t>
    </r>
  </si>
  <si>
    <r>
      <rPr>
        <b/>
        <u/>
        <sz val="9"/>
        <rFont val="Tahoma"/>
        <family val="2"/>
      </rPr>
      <t>Référence</t>
    </r>
    <r>
      <rPr>
        <b/>
        <sz val="9"/>
        <rFont val="Tahoma"/>
        <family val="2"/>
      </rPr>
      <t xml:space="preserve"> : article 7 décret n°2019-234, articles 25-1 et 25-2 du décret n°86-68</t>
    </r>
  </si>
  <si>
    <r>
      <rPr>
        <b/>
        <sz val="11"/>
        <color theme="8" tint="-0.249977111117893"/>
        <rFont val="Wingdings 2"/>
        <family val="1"/>
        <charset val="2"/>
      </rPr>
      <t></t>
    </r>
    <r>
      <rPr>
        <b/>
        <sz val="7"/>
        <color theme="8" tint="-0.249977111117893"/>
        <rFont val="Times New Roman"/>
        <family val="1"/>
      </rPr>
      <t> </t>
    </r>
    <r>
      <rPr>
        <b/>
        <sz val="7"/>
        <color theme="8" tint="-0.249977111117893"/>
        <rFont val="Tahoma"/>
        <family val="2"/>
      </rPr>
      <t xml:space="preserve"> </t>
    </r>
    <r>
      <rPr>
        <b/>
        <u/>
        <sz val="11"/>
        <color theme="8" tint="-0.249977111117893"/>
        <rFont val="Tahoma"/>
        <family val="2"/>
      </rPr>
      <t>Pour une activité salariée</t>
    </r>
    <r>
      <rPr>
        <b/>
        <sz val="11"/>
        <color theme="8" tint="-0.249977111117893"/>
        <rFont val="Tahoma"/>
        <family val="2"/>
      </rPr>
      <t xml:space="preserve"> :</t>
    </r>
  </si>
  <si>
    <r>
      <rPr>
        <b/>
        <sz val="11"/>
        <color theme="7" tint="-0.249977111117893"/>
        <rFont val="Wingdings 2"/>
        <family val="1"/>
        <charset val="2"/>
      </rPr>
      <t></t>
    </r>
    <r>
      <rPr>
        <b/>
        <sz val="7"/>
        <color theme="7" tint="-0.249977111117893"/>
        <rFont val="Times New Roman"/>
        <family val="1"/>
      </rPr>
      <t xml:space="preserve"> </t>
    </r>
    <r>
      <rPr>
        <b/>
        <u/>
        <sz val="11"/>
        <color theme="7" tint="-0.249977111117893"/>
        <rFont val="Tahoma"/>
        <family val="2"/>
      </rPr>
      <t>Pour une activité indépendante</t>
    </r>
    <r>
      <rPr>
        <b/>
        <sz val="11"/>
        <color theme="7" tint="-0.249977111117893"/>
        <rFont val="Tahoma"/>
        <family val="2"/>
      </rPr>
      <t xml:space="preserve"> : </t>
    </r>
  </si>
  <si>
    <r>
      <rPr>
        <b/>
        <sz val="11"/>
        <color theme="2" tint="-0.249977111117893"/>
        <rFont val="Wingdings 2"/>
        <family val="1"/>
        <charset val="2"/>
      </rPr>
      <t></t>
    </r>
    <r>
      <rPr>
        <b/>
        <sz val="7"/>
        <color theme="2" tint="-0.249977111117893"/>
        <rFont val="Times New Roman"/>
        <family val="1"/>
      </rPr>
      <t xml:space="preserve">  </t>
    </r>
    <r>
      <rPr>
        <b/>
        <u/>
        <sz val="11"/>
        <color theme="2" tint="-0.249977111117893"/>
        <rFont val="Tahoma"/>
        <family val="2"/>
      </rPr>
      <t>Pour créer ou reprendre une entreprise</t>
    </r>
    <r>
      <rPr>
        <b/>
        <sz val="11"/>
        <color theme="2" tint="-0.249977111117893"/>
        <rFont val="Tahoma"/>
        <family val="2"/>
      </rPr>
      <t> :</t>
    </r>
  </si>
  <si>
    <r>
      <rPr>
        <sz val="11"/>
        <color theme="1"/>
        <rFont val="Wingdings"/>
        <charset val="2"/>
      </rPr>
      <t>ü</t>
    </r>
    <r>
      <rPr>
        <sz val="11"/>
        <color theme="1"/>
        <rFont val="Tahoma"/>
        <family val="2"/>
      </rPr>
      <t xml:space="preserve">copie du ou des bulletins de salaire,
</t>
    </r>
    <r>
      <rPr>
        <sz val="11"/>
        <color theme="1"/>
        <rFont val="Wingdings"/>
        <charset val="2"/>
      </rPr>
      <t>ü</t>
    </r>
    <r>
      <rPr>
        <sz val="11"/>
        <color theme="1"/>
        <rFont val="Tahoma"/>
        <family val="2"/>
      </rPr>
      <t>copie du ou des contrats de travail permettant de justifier de cette activité.</t>
    </r>
  </si>
  <si>
    <t xml:space="preserve">
Le fonctionnaire concerné doit transmettre annuellement à son autorité, les pièces, dont la liste a été fixée par arrêté du 19 juin 2019, justifiant de l'exercice d'une activité professionnelle. 
Cette transmission intervient par tous moyens à l'autorité territoriale à une date définie par cette dernière et au plus tard le 1er janvier de chaque année suivant le premier jour de son placement en disponibilité. 
A défaut, le fonctionnaire ne peut prétendre au bénéfice de ses droits à l'avancement correspondant à la période concernée. </t>
  </si>
  <si>
    <t>Compléter les cases :
Pour les dates, mettre en format jj/mm/aaaa</t>
  </si>
  <si>
    <t>an(s)</t>
  </si>
  <si>
    <t>mois</t>
  </si>
  <si>
    <t>jour(s)</t>
  </si>
  <si>
    <t>1 a : 100%</t>
  </si>
  <si>
    <t xml:space="preserve">Si le reliquat d'ancienneté 
est supérieur à la durée de l'échelon : 
 -&gt; l'agent bénéficiera
d'un avancement d'échelon. 
</t>
  </si>
  <si>
    <t>Cliquer ici pour voir les grilles indiciaires</t>
  </si>
  <si>
    <t>L'ancienneté conservée pour la disponibilité est limitée à 5 ans sur toute la carrière de l'agent.</t>
  </si>
  <si>
    <t>CAS 1 : le dernier acte avant la mise en disponibilité mentionne un reliquat d'ancienneté</t>
  </si>
  <si>
    <t>CAS 2 : le dernier acte avant la mise en disponibilité est un arrêté sans reliquat d'ancienneté</t>
  </si>
  <si>
    <r>
      <t xml:space="preserve">CALCUL DU RELIQUAT D'ANCIENNETE 
A LA REINTEGRATION APRES DISPONIBILITE 
</t>
    </r>
    <r>
      <rPr>
        <b/>
        <sz val="12"/>
        <color rgb="FFFFFFFF"/>
        <rFont val="Century Gothic"/>
        <family val="2"/>
      </rPr>
      <t>(FONCTIONNAIRE TITULAIRE)
L'agent a exercé une activité pendant sa disponibilté</t>
    </r>
  </si>
  <si>
    <t>Reliquat d'ancienneté 
à mentionner dans l'arrêté de réintégration après disponibilité</t>
  </si>
  <si>
    <t>Date d'effet du dernier arrêté avant mise en disponibilité
("sans reliquat d'ancienneté" mentionné dans cet acte)</t>
  </si>
  <si>
    <t>Date d'effet de la réintégration après disponibilité</t>
  </si>
  <si>
    <t>Date d'effet du dernier arrêté avant mise en disponibilité</t>
  </si>
  <si>
    <t>Reliquat d'ancienneté mentionné
 dans l'arrêté précédant la mise en disponibilité</t>
  </si>
  <si>
    <t>Si une réforme statutaire a eu lieu alors que votre agent était en disponibilité et que l'arrêté de reclassement n'a pas été pris
 (par exemple au 01/01/2022 pour les agents de C et au 01/09/2022 pour certains agents de la catégorie B),
merci de contacter le Centre de Gestion pour l'édition de l'arrêté de reclassement.</t>
  </si>
  <si>
    <t>Retour à la page d'accueil</t>
  </si>
  <si>
    <t>(FONCTIONNAIRE TITULAIRE)
l'agent n'a pas exercé d'activité pendant sa disponibilité</t>
  </si>
  <si>
    <t xml:space="preserve">CALCUL DU RELIQUAT D'ANCIENNETE 
A LA REINTEGRATION APRES DISPONIBILITE </t>
  </si>
  <si>
    <t>Compléter les cases :
mettre en format jj/mm/aaaa</t>
  </si>
  <si>
    <t>Date d'effet de la mise en position de disponibilité</t>
  </si>
  <si>
    <t xml:space="preserve">Date d'effet de la réintégration </t>
  </si>
  <si>
    <t xml:space="preserve">Date d'effet de l'avancement d'échelon 
avant mise en disponibilité </t>
  </si>
  <si>
    <t>Reliquat d'ancienneté à mentionner 
dans l'arrêté de réintégration
après disponibilité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</si>
</sst>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7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9" tint="-0.249977111117893"/>
      <name val="Tahoma"/>
      <family val="2"/>
    </font>
    <font>
      <sz val="10"/>
      <color theme="9" tint="-0.249977111117893"/>
      <name val="Tahoma"/>
      <family val="2"/>
    </font>
    <font>
      <sz val="11"/>
      <color theme="0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u/>
      <sz val="11"/>
      <color theme="1"/>
      <name val="Tahoma"/>
      <family val="2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b/>
      <sz val="26"/>
      <color theme="7" tint="-0.249977111117893"/>
      <name val="Wingdings"/>
      <charset val="2"/>
    </font>
    <font>
      <b/>
      <sz val="11"/>
      <color theme="7" tint="-0.249977111117893"/>
      <name val="Tahoma"/>
      <family val="2"/>
    </font>
    <font>
      <b/>
      <sz val="28"/>
      <color theme="7" tint="-0.249977111117893"/>
      <name val="Wingdings"/>
      <charset val="2"/>
    </font>
    <font>
      <b/>
      <u/>
      <sz val="11"/>
      <color theme="1"/>
      <name val="Tahoma"/>
      <family val="2"/>
    </font>
    <font>
      <sz val="11"/>
      <color rgb="FFFF5050"/>
      <name val="Calibri"/>
      <family val="2"/>
      <scheme val="minor"/>
    </font>
    <font>
      <b/>
      <sz val="12"/>
      <color rgb="FFFF5050"/>
      <name val="Tahoma"/>
      <family val="2"/>
    </font>
    <font>
      <b/>
      <sz val="28"/>
      <color rgb="FF00B0F0"/>
      <name val="Wingdings"/>
      <charset val="2"/>
    </font>
    <font>
      <b/>
      <sz val="11"/>
      <color rgb="FFFF66FF"/>
      <name val="Tahoma"/>
      <family val="2"/>
    </font>
    <font>
      <b/>
      <sz val="12"/>
      <color theme="0"/>
      <name val="Tahoma"/>
      <family val="2"/>
    </font>
    <font>
      <u/>
      <sz val="11"/>
      <color theme="10"/>
      <name val="Calibri"/>
      <family val="2"/>
      <scheme val="minor"/>
    </font>
    <font>
      <b/>
      <u/>
      <sz val="12"/>
      <color theme="1"/>
      <name val="Tahoma"/>
      <family val="2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Wingdings"/>
      <charset val="2"/>
    </font>
    <font>
      <b/>
      <sz val="13"/>
      <name val="Tahoma"/>
      <family val="2"/>
    </font>
    <font>
      <b/>
      <sz val="12"/>
      <name val="Tahoma"/>
      <family val="2"/>
    </font>
    <font>
      <b/>
      <sz val="16"/>
      <color theme="0"/>
      <name val="Century Gothic"/>
      <family val="2"/>
    </font>
    <font>
      <b/>
      <sz val="20"/>
      <color theme="0"/>
      <name val="Century Gothic"/>
      <family val="2"/>
    </font>
    <font>
      <b/>
      <sz val="9"/>
      <name val="Tahoma"/>
      <family val="2"/>
    </font>
    <font>
      <b/>
      <sz val="26"/>
      <color theme="6" tint="0.39997558519241921"/>
      <name val="Wingdings"/>
      <charset val="2"/>
    </font>
    <font>
      <b/>
      <sz val="11"/>
      <color theme="6" tint="0.39997558519241921"/>
      <name val="Tahoma"/>
      <family val="2"/>
    </font>
    <font>
      <b/>
      <sz val="28"/>
      <color theme="6" tint="0.39997558519241921"/>
      <name val="Wingdings"/>
      <charset val="2"/>
    </font>
    <font>
      <sz val="12"/>
      <color theme="1"/>
      <name val="Tahoma"/>
      <family val="2"/>
    </font>
    <font>
      <sz val="10"/>
      <color theme="1"/>
      <name val="Calibri"/>
      <family val="2"/>
      <scheme val="minor"/>
    </font>
    <font>
      <sz val="10"/>
      <color theme="4" tint="-0.249977111117893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7"/>
      <name val="Tahoma"/>
      <family val="2"/>
    </font>
    <font>
      <b/>
      <sz val="10"/>
      <color theme="6" tint="-0.249977111117893"/>
      <name val="Tahoma"/>
      <family val="2"/>
    </font>
    <font>
      <sz val="11"/>
      <color theme="4"/>
      <name val="Tahoma"/>
      <family val="2"/>
    </font>
    <font>
      <b/>
      <u/>
      <sz val="9"/>
      <name val="Tahoma"/>
      <family val="2"/>
    </font>
    <font>
      <sz val="11"/>
      <color theme="2" tint="-0.249977111117893"/>
      <name val="Tahoma"/>
      <family val="2"/>
    </font>
    <font>
      <u/>
      <sz val="11"/>
      <color theme="2" tint="-0.249977111117893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10"/>
      <color theme="2" tint="-0.249977111117893"/>
      <name val="Tahoma"/>
      <family val="2"/>
    </font>
    <font>
      <sz val="10"/>
      <color theme="8" tint="-0.249977111117893"/>
      <name val="Tahoma"/>
      <family val="2"/>
    </font>
    <font>
      <b/>
      <sz val="11"/>
      <color theme="8" tint="-0.249977111117893"/>
      <name val="Tahoma"/>
      <family val="2"/>
    </font>
    <font>
      <b/>
      <u/>
      <sz val="11"/>
      <color theme="8" tint="-0.249977111117893"/>
      <name val="Tahoma"/>
      <family val="2"/>
    </font>
    <font>
      <sz val="11"/>
      <color theme="8" tint="-0.249977111117893"/>
      <name val="Tahoma"/>
      <family val="2"/>
    </font>
    <font>
      <sz val="11"/>
      <name val="Tahoma"/>
      <family val="2"/>
    </font>
    <font>
      <b/>
      <u/>
      <sz val="11"/>
      <color theme="7" tint="-0.249977111117893"/>
      <name val="Tahoma"/>
      <family val="2"/>
    </font>
    <font>
      <sz val="11"/>
      <color theme="7" tint="-0.249977111117893"/>
      <name val="Tahoma"/>
      <family val="2"/>
    </font>
    <font>
      <sz val="11"/>
      <color theme="1"/>
      <name val="Wingdings"/>
      <family val="1"/>
      <charset val="2"/>
    </font>
    <font>
      <b/>
      <sz val="7"/>
      <color theme="8" tint="-0.249977111117893"/>
      <name val="Times New Roman"/>
      <family val="1"/>
    </font>
    <font>
      <b/>
      <sz val="7"/>
      <color theme="7" tint="-0.249977111117893"/>
      <name val="Times New Roman"/>
      <family val="1"/>
    </font>
    <font>
      <b/>
      <sz val="11"/>
      <color theme="7" tint="-0.249977111117893"/>
      <name val="Wingdings 2"/>
      <family val="1"/>
      <charset val="2"/>
    </font>
    <font>
      <sz val="11"/>
      <color theme="1"/>
      <name val="Tahoma"/>
      <family val="2"/>
      <charset val="2"/>
    </font>
    <font>
      <b/>
      <sz val="11"/>
      <color theme="8" tint="-0.249977111117893"/>
      <name val="Wingdings"/>
      <family val="1"/>
      <charset val="2"/>
    </font>
    <font>
      <b/>
      <sz val="11"/>
      <color theme="8" tint="-0.249977111117893"/>
      <name val="Wingdings 2"/>
      <family val="1"/>
      <charset val="2"/>
    </font>
    <font>
      <b/>
      <sz val="7"/>
      <color theme="8" tint="-0.249977111117893"/>
      <name val="Tahoma"/>
      <family val="2"/>
    </font>
    <font>
      <b/>
      <sz val="11"/>
      <color theme="8" tint="-0.249977111117893"/>
      <name val="Wingdings"/>
      <charset val="2"/>
    </font>
    <font>
      <b/>
      <sz val="11"/>
      <color theme="7" tint="-0.249977111117893"/>
      <name val="Wingdings"/>
      <family val="1"/>
      <charset val="2"/>
    </font>
    <font>
      <b/>
      <sz val="11"/>
      <color theme="2" tint="-0.249977111117893"/>
      <name val="Wingdings"/>
      <family val="1"/>
      <charset val="2"/>
    </font>
    <font>
      <b/>
      <sz val="11"/>
      <color theme="2" tint="-0.249977111117893"/>
      <name val="Wingdings 2"/>
      <family val="1"/>
      <charset val="2"/>
    </font>
    <font>
      <b/>
      <sz val="7"/>
      <color theme="2" tint="-0.249977111117893"/>
      <name val="Times New Roman"/>
      <family val="1"/>
    </font>
    <font>
      <b/>
      <u/>
      <sz val="11"/>
      <color theme="2" tint="-0.249977111117893"/>
      <name val="Tahoma"/>
      <family val="2"/>
    </font>
    <font>
      <b/>
      <sz val="11"/>
      <color theme="2" tint="-0.249977111117893"/>
      <name val="Tahoma"/>
      <family val="2"/>
    </font>
    <font>
      <b/>
      <sz val="11"/>
      <color theme="2" tint="-0.249977111117893"/>
      <name val="Wingdings"/>
      <charset val="2"/>
    </font>
    <font>
      <i/>
      <sz val="11"/>
      <color theme="9" tint="-0.249977111117893"/>
      <name val="Tahoma"/>
      <family val="2"/>
    </font>
    <font>
      <sz val="10"/>
      <color rgb="FF000000"/>
      <name val="Tahoma"/>
      <family val="2"/>
    </font>
    <font>
      <b/>
      <sz val="14"/>
      <color rgb="FF000000"/>
      <name val="Tahoma"/>
      <family val="2"/>
    </font>
    <font>
      <sz val="8"/>
      <name val="Tahoma"/>
      <family val="2"/>
    </font>
    <font>
      <b/>
      <sz val="11"/>
      <name val="Tahoma"/>
      <family val="2"/>
    </font>
    <font>
      <sz val="14"/>
      <name val="Tahoma"/>
      <family val="2"/>
    </font>
    <font>
      <sz val="8"/>
      <color rgb="FFFFFFFF"/>
      <name val="Tahoma"/>
      <family val="2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</font>
    <font>
      <b/>
      <sz val="14"/>
      <name val="Tahoma"/>
      <family val="2"/>
    </font>
    <font>
      <b/>
      <sz val="20"/>
      <color rgb="FFFFFFFF"/>
      <name val="Century Gothic"/>
      <family val="2"/>
    </font>
    <font>
      <b/>
      <sz val="12"/>
      <color rgb="FFFFFFFF"/>
      <name val="Century Gothic"/>
      <family val="2"/>
    </font>
    <font>
      <b/>
      <sz val="10"/>
      <color rgb="FFA9962C"/>
      <name val="Tahoma"/>
      <family val="2"/>
    </font>
    <font>
      <b/>
      <sz val="15"/>
      <color rgb="FFF4D9DE"/>
      <name val="Century Gothic"/>
      <family val="2"/>
    </font>
    <font>
      <b/>
      <sz val="10"/>
      <color rgb="FFF4D9DE"/>
      <name val="Century Gothic"/>
      <family val="2"/>
    </font>
    <font>
      <sz val="11"/>
      <color rgb="FFF4D9DE"/>
      <name val="Tahoma"/>
      <family val="2"/>
    </font>
    <font>
      <sz val="10"/>
      <color rgb="FFFFFFFF"/>
      <name val="Tahoma"/>
      <family val="2"/>
    </font>
    <font>
      <sz val="10"/>
      <color rgb="FF595959"/>
      <name val="Tahoma"/>
      <family val="2"/>
    </font>
    <font>
      <b/>
      <sz val="11"/>
      <color rgb="FF595959"/>
      <name val="Tahoma"/>
      <family val="2"/>
    </font>
    <font>
      <b/>
      <sz val="11"/>
      <color rgb="FFFFFFFF"/>
      <name val="Tahoma"/>
      <family val="2"/>
    </font>
    <font>
      <b/>
      <sz val="12"/>
      <color rgb="FFFFFFFF"/>
      <name val="Tahoma"/>
      <family val="2"/>
    </font>
    <font>
      <sz val="11"/>
      <color rgb="FF595959"/>
      <name val="Tahoma"/>
      <family val="2"/>
    </font>
    <font>
      <sz val="14"/>
      <color rgb="FFFFFFFF"/>
      <name val="Tahoma"/>
      <family val="2"/>
    </font>
    <font>
      <sz val="6"/>
      <color rgb="FFFFFFFF"/>
      <name val="Tahoma"/>
      <family val="2"/>
    </font>
    <font>
      <b/>
      <sz val="9"/>
      <color rgb="FF9B2D40"/>
      <name val="Tahoma"/>
      <family val="2"/>
    </font>
    <font>
      <u/>
      <sz val="11"/>
      <color rgb="FF62386A"/>
      <name val="Calibri"/>
      <family val="2"/>
    </font>
    <font>
      <sz val="11"/>
      <color rgb="FF000000"/>
      <name val="Calibri"/>
      <family val="2"/>
    </font>
    <font>
      <sz val="11"/>
      <color rgb="FF595959"/>
      <name val="Calibri"/>
      <family val="2"/>
    </font>
    <font>
      <sz val="11"/>
      <color rgb="FFFFFFFF"/>
      <name val="Calibri"/>
      <family val="2"/>
    </font>
    <font>
      <sz val="6"/>
      <color rgb="FF595959"/>
      <name val="Tahoma"/>
      <family val="2"/>
    </font>
    <font>
      <sz val="12"/>
      <color rgb="FFFFFFFF"/>
      <name val="Century Gothic"/>
      <family val="2"/>
    </font>
    <font>
      <sz val="10"/>
      <color rgb="FFFFFFFF"/>
      <name val="Century Gothic"/>
      <family val="2"/>
    </font>
    <font>
      <sz val="7"/>
      <color theme="1"/>
      <name val="Tahoma"/>
      <family val="2"/>
    </font>
    <font>
      <b/>
      <sz val="10"/>
      <color theme="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487C0"/>
        <bgColor rgb="FF000000"/>
      </patternFill>
    </fill>
    <fill>
      <patternFill patternType="solid">
        <fgColor rgb="FF62386A"/>
        <bgColor rgb="FF000000"/>
      </patternFill>
    </fill>
    <fill>
      <patternFill patternType="solid">
        <fgColor rgb="FFF5F1DA"/>
        <bgColor rgb="FF000000"/>
      </patternFill>
    </fill>
    <fill>
      <patternFill patternType="solid">
        <fgColor rgb="FF9DC6C8"/>
        <bgColor rgb="FF000000"/>
      </patternFill>
    </fill>
    <fill>
      <patternFill patternType="solid">
        <fgColor rgb="FFDF93A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3"/>
        <bgColor indexed="64"/>
      </patternFill>
    </fill>
  </fills>
  <borders count="24">
    <border>
      <left/>
      <right/>
      <top/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" fillId="2" borderId="0" xfId="0" applyFont="1" applyFill="1"/>
    <xf numFmtId="0" fontId="7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3" fillId="2" borderId="0" xfId="0" applyFont="1" applyFill="1" applyAlignment="1">
      <alignment horizontal="right" vertical="top"/>
    </xf>
    <xf numFmtId="0" fontId="29" fillId="2" borderId="0" xfId="0" applyFont="1" applyFill="1" applyAlignment="1">
      <alignment horizontal="left" vertical="center"/>
    </xf>
    <xf numFmtId="0" fontId="30" fillId="0" borderId="0" xfId="0" applyFont="1" applyAlignment="1">
      <alignment horizontal="right" vertical="top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/>
    <xf numFmtId="0" fontId="3" fillId="0" borderId="0" xfId="0" applyFont="1" applyAlignment="1">
      <alignment vertical="center"/>
    </xf>
    <xf numFmtId="0" fontId="38" fillId="2" borderId="0" xfId="0" applyFont="1" applyFill="1" applyAlignment="1">
      <alignment horizontal="right" vertical="center"/>
    </xf>
    <xf numFmtId="0" fontId="39" fillId="2" borderId="0" xfId="0" applyFont="1" applyFill="1" applyAlignment="1">
      <alignment vertical="center"/>
    </xf>
    <xf numFmtId="2" fontId="39" fillId="2" borderId="1" xfId="0" applyNumberFormat="1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40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right" vertical="center"/>
    </xf>
    <xf numFmtId="14" fontId="41" fillId="4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14" fontId="2" fillId="4" borderId="0" xfId="0" applyNumberFormat="1" applyFont="1" applyFill="1" applyAlignment="1" applyProtection="1">
      <alignment horizontal="center" vertical="center"/>
      <protection locked="0"/>
    </xf>
    <xf numFmtId="0" fontId="35" fillId="2" borderId="0" xfId="0" applyFont="1" applyFill="1" applyAlignment="1">
      <alignment horizontal="right" vertical="center"/>
    </xf>
    <xf numFmtId="0" fontId="42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4" fillId="0" borderId="0" xfId="0" applyFont="1"/>
    <xf numFmtId="0" fontId="44" fillId="0" borderId="10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13" xfId="0" applyFont="1" applyBorder="1" applyAlignment="1">
      <alignment horizontal="left" vertical="center"/>
    </xf>
    <xf numFmtId="0" fontId="44" fillId="0" borderId="13" xfId="0" applyFont="1" applyBorder="1"/>
    <xf numFmtId="0" fontId="44" fillId="0" borderId="12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36" fillId="6" borderId="3" xfId="0" applyFont="1" applyFill="1" applyBorder="1" applyAlignment="1">
      <alignment horizontal="right" vertical="center"/>
    </xf>
    <xf numFmtId="0" fontId="37" fillId="6" borderId="4" xfId="0" applyFont="1" applyFill="1" applyBorder="1" applyAlignment="1">
      <alignment horizontal="left" vertical="center"/>
    </xf>
    <xf numFmtId="0" fontId="36" fillId="6" borderId="5" xfId="0" applyFont="1" applyFill="1" applyBorder="1" applyAlignment="1">
      <alignment horizontal="right" vertical="center"/>
    </xf>
    <xf numFmtId="0" fontId="37" fillId="6" borderId="6" xfId="0" applyFont="1" applyFill="1" applyBorder="1" applyAlignment="1">
      <alignment horizontal="left" vertical="center"/>
    </xf>
    <xf numFmtId="0" fontId="36" fillId="6" borderId="7" xfId="0" applyFont="1" applyFill="1" applyBorder="1" applyAlignment="1">
      <alignment horizontal="right" vertical="center"/>
    </xf>
    <xf numFmtId="0" fontId="37" fillId="6" borderId="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5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65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3" fillId="0" borderId="0" xfId="0" applyFont="1" applyAlignment="1">
      <alignment vertical="center"/>
    </xf>
    <xf numFmtId="0" fontId="73" fillId="0" borderId="0" xfId="0" applyFont="1"/>
    <xf numFmtId="14" fontId="73" fillId="0" borderId="0" xfId="0" applyNumberFormat="1" applyFont="1" applyAlignment="1">
      <alignment horizontal="center" vertical="center" wrapText="1"/>
    </xf>
    <xf numFmtId="0" fontId="75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14" fontId="53" fillId="0" borderId="0" xfId="0" applyNumberFormat="1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1" fontId="80" fillId="0" borderId="0" xfId="0" applyNumberFormat="1" applyFont="1" applyAlignment="1">
      <alignment horizontal="left" vertical="center"/>
    </xf>
    <xf numFmtId="0" fontId="81" fillId="0" borderId="0" xfId="0" applyFont="1" applyAlignment="1">
      <alignment horizontal="left" vertical="center"/>
    </xf>
    <xf numFmtId="0" fontId="73" fillId="8" borderId="0" xfId="0" applyFont="1" applyFill="1" applyAlignment="1">
      <alignment vertical="center"/>
    </xf>
    <xf numFmtId="0" fontId="74" fillId="9" borderId="0" xfId="0" applyFont="1" applyFill="1" applyAlignment="1">
      <alignment horizontal="center" vertical="center" wrapText="1"/>
    </xf>
    <xf numFmtId="0" fontId="87" fillId="0" borderId="0" xfId="0" applyFont="1" applyAlignment="1">
      <alignment horizontal="left" vertical="center"/>
    </xf>
    <xf numFmtId="0" fontId="88" fillId="0" borderId="15" xfId="0" applyFont="1" applyBorder="1" applyAlignment="1">
      <alignment horizontal="right" vertical="center" wrapText="1"/>
    </xf>
    <xf numFmtId="0" fontId="89" fillId="8" borderId="0" xfId="0" applyFont="1" applyFill="1" applyAlignment="1">
      <alignment vertical="center"/>
    </xf>
    <xf numFmtId="14" fontId="89" fillId="8" borderId="0" xfId="0" applyNumberFormat="1" applyFont="1" applyFill="1" applyAlignment="1">
      <alignment vertical="center"/>
    </xf>
    <xf numFmtId="1" fontId="80" fillId="12" borderId="18" xfId="0" applyNumberFormat="1" applyFont="1" applyFill="1" applyBorder="1" applyAlignment="1" applyProtection="1">
      <alignment horizontal="center" vertical="center"/>
      <protection locked="0"/>
    </xf>
    <xf numFmtId="0" fontId="90" fillId="0" borderId="0" xfId="0" applyFont="1"/>
    <xf numFmtId="0" fontId="91" fillId="0" borderId="0" xfId="0" applyFont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0" fontId="94" fillId="8" borderId="0" xfId="0" applyFont="1" applyFill="1" applyAlignment="1">
      <alignment horizontal="center" vertical="center"/>
    </xf>
    <xf numFmtId="0" fontId="90" fillId="8" borderId="0" xfId="0" applyFont="1" applyFill="1" applyAlignment="1">
      <alignment vertical="center"/>
    </xf>
    <xf numFmtId="0" fontId="78" fillId="8" borderId="0" xfId="0" applyFont="1" applyFill="1" applyAlignment="1">
      <alignment vertical="center"/>
    </xf>
    <xf numFmtId="2" fontId="96" fillId="8" borderId="0" xfId="0" applyNumberFormat="1" applyFont="1" applyFill="1" applyAlignment="1">
      <alignment horizontal="center" vertical="center"/>
    </xf>
    <xf numFmtId="2" fontId="96" fillId="0" borderId="0" xfId="0" applyNumberFormat="1" applyFont="1" applyAlignment="1">
      <alignment horizontal="center" vertical="center"/>
    </xf>
    <xf numFmtId="0" fontId="26" fillId="13" borderId="17" xfId="0" applyFont="1" applyFill="1" applyBorder="1" applyAlignment="1">
      <alignment vertical="center"/>
    </xf>
    <xf numFmtId="0" fontId="99" fillId="0" borderId="0" xfId="0" applyFont="1"/>
    <xf numFmtId="0" fontId="100" fillId="0" borderId="0" xfId="0" applyFont="1"/>
    <xf numFmtId="0" fontId="101" fillId="0" borderId="0" xfId="0" applyFont="1"/>
    <xf numFmtId="2" fontId="102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right" vertical="center" wrapText="1"/>
    </xf>
    <xf numFmtId="0" fontId="53" fillId="0" borderId="0" xfId="0" applyFont="1" applyAlignment="1">
      <alignment horizontal="center" vertical="center" wrapText="1"/>
    </xf>
    <xf numFmtId="0" fontId="20" fillId="0" borderId="0" xfId="1"/>
    <xf numFmtId="0" fontId="74" fillId="0" borderId="0" xfId="0" applyFont="1" applyAlignment="1">
      <alignment horizontal="center" vertical="center" wrapText="1"/>
    </xf>
    <xf numFmtId="0" fontId="106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83" fillId="17" borderId="0" xfId="0" applyFont="1" applyFill="1" applyAlignment="1">
      <alignment horizontal="center" vertical="center" wrapText="1"/>
    </xf>
    <xf numFmtId="0" fontId="103" fillId="17" borderId="0" xfId="0" applyFont="1" applyFill="1" applyAlignment="1">
      <alignment horizontal="center" vertical="center" wrapText="1"/>
    </xf>
    <xf numFmtId="0" fontId="84" fillId="17" borderId="0" xfId="0" applyFont="1" applyFill="1" applyAlignment="1">
      <alignment horizontal="center" vertical="center" wrapText="1"/>
    </xf>
    <xf numFmtId="0" fontId="83" fillId="2" borderId="0" xfId="0" applyFont="1" applyFill="1" applyAlignment="1">
      <alignment horizontal="center" vertical="center" wrapText="1"/>
    </xf>
    <xf numFmtId="0" fontId="7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2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46" fillId="0" borderId="18" xfId="0" applyFont="1" applyBorder="1" applyAlignment="1">
      <alignment horizontal="center" vertical="center"/>
    </xf>
    <xf numFmtId="14" fontId="106" fillId="14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6" fillId="16" borderId="15" xfId="0" applyFont="1" applyFill="1" applyBorder="1" applyAlignment="1">
      <alignment horizontal="right" vertical="center"/>
    </xf>
    <xf numFmtId="0" fontId="1" fillId="16" borderId="17" xfId="0" applyFont="1" applyFill="1" applyBorder="1" applyAlignment="1">
      <alignment horizontal="left" vertical="center"/>
    </xf>
    <xf numFmtId="0" fontId="105" fillId="16" borderId="15" xfId="0" applyFont="1" applyFill="1" applyBorder="1" applyAlignment="1">
      <alignment horizontal="center" vertical="center"/>
    </xf>
    <xf numFmtId="0" fontId="106" fillId="18" borderId="18" xfId="0" applyFont="1" applyFill="1" applyBorder="1" applyAlignment="1">
      <alignment horizontal="center" vertical="center" wrapText="1"/>
    </xf>
    <xf numFmtId="0" fontId="106" fillId="18" borderId="18" xfId="0" applyFont="1" applyFill="1" applyBorder="1" applyAlignment="1">
      <alignment horizontal="center" vertical="center"/>
    </xf>
    <xf numFmtId="0" fontId="104" fillId="17" borderId="0" xfId="0" applyFont="1" applyFill="1" applyAlignment="1">
      <alignment horizontal="center" vertical="center" wrapText="1"/>
    </xf>
    <xf numFmtId="0" fontId="5" fillId="17" borderId="0" xfId="0" applyFont="1" applyFill="1" applyAlignment="1">
      <alignment horizontal="center" vertical="center" wrapText="1"/>
    </xf>
    <xf numFmtId="0" fontId="105" fillId="2" borderId="0" xfId="0" applyFont="1" applyFill="1" applyAlignment="1">
      <alignment horizontal="center" vertical="center"/>
    </xf>
    <xf numFmtId="0" fontId="83" fillId="20" borderId="0" xfId="0" applyFont="1" applyFill="1" applyAlignment="1">
      <alignment horizontal="center" vertical="center" wrapText="1"/>
    </xf>
    <xf numFmtId="0" fontId="83" fillId="7" borderId="0" xfId="0" applyFont="1" applyFill="1" applyAlignment="1">
      <alignment horizontal="center" vertical="center" wrapText="1"/>
    </xf>
    <xf numFmtId="0" fontId="6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top" wrapText="1"/>
    </xf>
    <xf numFmtId="0" fontId="6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66" fillId="0" borderId="0" xfId="0" applyFont="1" applyAlignment="1">
      <alignment horizontal="left" vertical="top" wrapText="1"/>
    </xf>
    <xf numFmtId="0" fontId="71" fillId="0" borderId="0" xfId="0" applyFont="1" applyAlignment="1">
      <alignment horizontal="left" vertical="top" wrapText="1"/>
    </xf>
    <xf numFmtId="0" fontId="28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0" fillId="0" borderId="0" xfId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36" fillId="5" borderId="0" xfId="0" applyFont="1" applyFill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83" fillId="9" borderId="0" xfId="0" applyFont="1" applyFill="1" applyAlignment="1">
      <alignment horizontal="center" vertical="center" wrapText="1"/>
    </xf>
    <xf numFmtId="0" fontId="53" fillId="19" borderId="0" xfId="0" applyFont="1" applyFill="1" applyAlignment="1">
      <alignment horizontal="center" vertical="center" wrapText="1"/>
    </xf>
    <xf numFmtId="2" fontId="89" fillId="8" borderId="0" xfId="0" applyNumberFormat="1" applyFont="1" applyFill="1" applyAlignment="1">
      <alignment horizontal="right" vertical="center" indent="1"/>
    </xf>
    <xf numFmtId="0" fontId="53" fillId="0" borderId="0" xfId="0" applyFont="1" applyAlignment="1">
      <alignment horizontal="right" vertical="center" wrapText="1"/>
    </xf>
    <xf numFmtId="0" fontId="85" fillId="0" borderId="0" xfId="0" applyFont="1" applyAlignment="1">
      <alignment horizontal="left" vertical="center" wrapText="1"/>
    </xf>
    <xf numFmtId="0" fontId="86" fillId="10" borderId="0" xfId="0" applyFont="1" applyFill="1" applyAlignment="1">
      <alignment horizontal="center" vertical="center"/>
    </xf>
    <xf numFmtId="0" fontId="76" fillId="11" borderId="16" xfId="0" applyFont="1" applyFill="1" applyBorder="1" applyAlignment="1">
      <alignment horizontal="center" vertical="center"/>
    </xf>
    <xf numFmtId="0" fontId="76" fillId="11" borderId="17" xfId="0" applyFont="1" applyFill="1" applyBorder="1" applyAlignment="1">
      <alignment horizontal="center" vertical="center"/>
    </xf>
    <xf numFmtId="14" fontId="77" fillId="12" borderId="16" xfId="0" applyNumberFormat="1" applyFont="1" applyFill="1" applyBorder="1" applyAlignment="1" applyProtection="1">
      <alignment horizontal="center" vertical="center"/>
      <protection locked="0"/>
    </xf>
    <xf numFmtId="14" fontId="77" fillId="12" borderId="17" xfId="0" applyNumberFormat="1" applyFont="1" applyFill="1" applyBorder="1" applyAlignment="1" applyProtection="1">
      <alignment horizontal="center" vertical="center"/>
      <protection locked="0"/>
    </xf>
    <xf numFmtId="14" fontId="77" fillId="12" borderId="18" xfId="0" applyNumberFormat="1" applyFont="1" applyFill="1" applyBorder="1" applyAlignment="1" applyProtection="1">
      <alignment horizontal="center" vertical="center"/>
      <protection locked="0"/>
    </xf>
    <xf numFmtId="0" fontId="76" fillId="11" borderId="16" xfId="0" applyFont="1" applyFill="1" applyBorder="1" applyAlignment="1">
      <alignment horizontal="center" vertical="center" wrapText="1"/>
    </xf>
    <xf numFmtId="0" fontId="76" fillId="11" borderId="17" xfId="0" applyFont="1" applyFill="1" applyBorder="1" applyAlignment="1">
      <alignment horizontal="center" vertical="center" wrapText="1"/>
    </xf>
    <xf numFmtId="14" fontId="93" fillId="8" borderId="0" xfId="0" applyNumberFormat="1" applyFont="1" applyFill="1" applyAlignment="1">
      <alignment horizontal="left" vertical="center" indent="3"/>
    </xf>
    <xf numFmtId="14" fontId="95" fillId="8" borderId="0" xfId="0" applyNumberFormat="1" applyFont="1" applyFill="1" applyAlignment="1">
      <alignment horizontal="center" vertical="center"/>
    </xf>
    <xf numFmtId="0" fontId="82" fillId="13" borderId="19" xfId="0" applyFont="1" applyFill="1" applyBorder="1" applyAlignment="1">
      <alignment horizontal="center" vertical="center" wrapText="1"/>
    </xf>
    <xf numFmtId="0" fontId="82" fillId="13" borderId="20" xfId="0" applyFont="1" applyFill="1" applyBorder="1" applyAlignment="1">
      <alignment horizontal="center" vertical="center" wrapText="1"/>
    </xf>
    <xf numFmtId="0" fontId="82" fillId="13" borderId="21" xfId="0" applyFont="1" applyFill="1" applyBorder="1" applyAlignment="1">
      <alignment horizontal="center" vertical="center" wrapText="1"/>
    </xf>
    <xf numFmtId="1" fontId="26" fillId="13" borderId="16" xfId="0" applyNumberFormat="1" applyFont="1" applyFill="1" applyBorder="1" applyAlignment="1">
      <alignment horizontal="right" vertical="center"/>
    </xf>
    <xf numFmtId="1" fontId="26" fillId="13" borderId="15" xfId="0" applyNumberFormat="1" applyFont="1" applyFill="1" applyBorder="1" applyAlignment="1">
      <alignment horizontal="right" vertical="center"/>
    </xf>
    <xf numFmtId="0" fontId="78" fillId="0" borderId="20" xfId="0" applyFont="1" applyBorder="1" applyAlignment="1">
      <alignment horizontal="center" vertical="center"/>
    </xf>
    <xf numFmtId="0" fontId="97" fillId="0" borderId="0" xfId="0" applyFont="1" applyAlignment="1">
      <alignment horizontal="center" vertical="top" wrapText="1"/>
    </xf>
    <xf numFmtId="0" fontId="98" fillId="0" borderId="0" xfId="1" applyFont="1" applyFill="1" applyBorder="1" applyAlignment="1">
      <alignment horizontal="center" vertical="top"/>
    </xf>
    <xf numFmtId="2" fontId="39" fillId="8" borderId="0" xfId="0" applyNumberFormat="1" applyFont="1" applyFill="1" applyAlignment="1">
      <alignment horizontal="center" vertical="center" wrapText="1"/>
    </xf>
    <xf numFmtId="0" fontId="86" fillId="10" borderId="0" xfId="0" applyFont="1" applyFill="1" applyAlignment="1">
      <alignment vertical="center"/>
    </xf>
    <xf numFmtId="2" fontId="89" fillId="0" borderId="0" xfId="0" applyNumberFormat="1" applyFont="1" applyAlignment="1">
      <alignment horizontal="right" vertical="center" indent="1"/>
    </xf>
    <xf numFmtId="0" fontId="99" fillId="0" borderId="20" xfId="0" applyFont="1" applyBorder="1" applyAlignment="1">
      <alignment horizontal="center"/>
    </xf>
    <xf numFmtId="0" fontId="83" fillId="7" borderId="0" xfId="0" applyFont="1" applyFill="1" applyAlignment="1">
      <alignment horizontal="center" vertical="center" wrapText="1"/>
    </xf>
    <xf numFmtId="0" fontId="104" fillId="7" borderId="0" xfId="0" applyFont="1" applyFill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 wrapText="1"/>
    </xf>
    <xf numFmtId="0" fontId="5" fillId="15" borderId="23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729A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sv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403860</xdr:colOff>
      <xdr:row>0</xdr:row>
      <xdr:rowOff>68580</xdr:rowOff>
    </xdr:from>
    <xdr:to>
      <xdr:col>15</xdr:col>
      <xdr:colOff>396240</xdr:colOff>
      <xdr:row>4</xdr:row>
      <xdr:rowOff>180512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E3889AD-37C0-4595-8485-644A25ACD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7280" y="68580"/>
          <a:ext cx="2186940" cy="942512"/>
        </a:xfrm>
        <a:prstGeom prst="rect">
          <a:avLst/>
        </a:prstGeom>
      </xdr:spPr>
    </xdr:pic>
    <xdr:clientData/>
  </xdr:twoCellAnchor>
  <xdr:twoCellAnchor editAs="oneCell">
    <xdr:from>
      <xdr:col>1</xdr:col>
      <xdr:colOff>297180</xdr:colOff>
      <xdr:row>16</xdr:row>
      <xdr:rowOff>251460</xdr:rowOff>
    </xdr:from>
    <xdr:to>
      <xdr:col>10</xdr:col>
      <xdr:colOff>549292</xdr:colOff>
      <xdr:row>22</xdr:row>
      <xdr:rowOff>259897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1EDACA0-1A64-16FF-B92D-106B9DBC2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080" y="4663440"/>
          <a:ext cx="7308232" cy="1280977"/>
        </a:xfrm>
        <a:prstGeom prst="rect">
          <a:avLst/>
        </a:prstGeom>
      </xdr:spPr>
    </xdr:pic>
    <xdr:clientData/>
  </xdr:twoCellAnchor>
  <xdr:twoCellAnchor>
    <xdr:from>
      <xdr:col>3</xdr:col>
      <xdr:colOff>678180</xdr:colOff>
      <xdr:row>22</xdr:row>
      <xdr:rowOff>160020</xdr:rowOff>
    </xdr:from>
    <xdr:to>
      <xdr:col>10</xdr:col>
      <xdr:colOff>381000</xdr:colOff>
      <xdr:row>23</xdr:row>
      <xdr:rowOff>236220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A59BE41F-81A3-2FD9-772D-DA5062B63E29}"/>
            </a:ext>
          </a:extLst>
        </xdr:cNvPr>
        <xdr:cNvSpPr/>
      </xdr:nvSpPr>
      <xdr:spPr>
        <a:xfrm rot="5400000">
          <a:off x="4968240" y="3634740"/>
          <a:ext cx="342900" cy="5219700"/>
        </a:xfrm>
        <a:prstGeom prst="rightBrace">
          <a:avLst>
            <a:gd name="adj1" fmla="val 57222"/>
            <a:gd name="adj2" fmla="val 50000"/>
          </a:avLst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640080</xdr:colOff>
      <xdr:row>22</xdr:row>
      <xdr:rowOff>175260</xdr:rowOff>
    </xdr:from>
    <xdr:to>
      <xdr:col>3</xdr:col>
      <xdr:colOff>647700</xdr:colOff>
      <xdr:row>23</xdr:row>
      <xdr:rowOff>251460</xdr:rowOff>
    </xdr:to>
    <xdr:sp macro="" textlink="">
      <xdr:nvSpPr>
        <xdr:cNvPr id="7" name="Accolade fermante 6">
          <a:extLst>
            <a:ext uri="{FF2B5EF4-FFF2-40B4-BE49-F238E27FC236}">
              <a16:creationId xmlns:a16="http://schemas.microsoft.com/office/drawing/2014/main" id="{CD0867DB-0BCC-4E52-A359-FCBD7051C4DB}"/>
            </a:ext>
          </a:extLst>
        </xdr:cNvPr>
        <xdr:cNvSpPr/>
      </xdr:nvSpPr>
      <xdr:spPr>
        <a:xfrm rot="5400000">
          <a:off x="1569720" y="5501640"/>
          <a:ext cx="342900" cy="1516380"/>
        </a:xfrm>
        <a:prstGeom prst="rightBrace">
          <a:avLst>
            <a:gd name="adj1" fmla="val 57222"/>
            <a:gd name="adj2" fmla="val 50000"/>
          </a:avLst>
        </a:prstGeom>
        <a:ln>
          <a:solidFill>
            <a:schemeClr val="accent4">
              <a:lumMod val="75000"/>
            </a:schemeClr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11</xdr:col>
      <xdr:colOff>251460</xdr:colOff>
      <xdr:row>24</xdr:row>
      <xdr:rowOff>388620</xdr:rowOff>
    </xdr:from>
    <xdr:to>
      <xdr:col>17</xdr:col>
      <xdr:colOff>360045</xdr:colOff>
      <xdr:row>35</xdr:row>
      <xdr:rowOff>102870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3FD95EC4-495E-60F6-AE7E-F5BCD500B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72400" y="6576060"/>
          <a:ext cx="4046220" cy="278892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8</xdr:row>
      <xdr:rowOff>200025</xdr:rowOff>
    </xdr:from>
    <xdr:to>
      <xdr:col>1</xdr:col>
      <xdr:colOff>540975</xdr:colOff>
      <xdr:row>10</xdr:row>
      <xdr:rowOff>64725</xdr:rowOff>
    </xdr:to>
    <xdr:pic>
      <xdr:nvPicPr>
        <xdr:cNvPr id="3" name="Graphique 2" descr="Informations avec un remplissage uni">
          <a:extLst>
            <a:ext uri="{FF2B5EF4-FFF2-40B4-BE49-F238E27FC236}">
              <a16:creationId xmlns:a16="http://schemas.microsoft.com/office/drawing/2014/main" id="{7AA41C38-BBBB-47CD-B37E-2B9BD10EC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514350" y="163830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13</xdr:row>
      <xdr:rowOff>819150</xdr:rowOff>
    </xdr:from>
    <xdr:to>
      <xdr:col>1</xdr:col>
      <xdr:colOff>588600</xdr:colOff>
      <xdr:row>15</xdr:row>
      <xdr:rowOff>45675</xdr:rowOff>
    </xdr:to>
    <xdr:pic>
      <xdr:nvPicPr>
        <xdr:cNvPr id="6" name="Graphique 5" descr="Informations avec un remplissage uni">
          <a:extLst>
            <a:ext uri="{FF2B5EF4-FFF2-40B4-BE49-F238E27FC236}">
              <a16:creationId xmlns:a16="http://schemas.microsoft.com/office/drawing/2014/main" id="{4E6D6FD0-9B4B-49B8-A9A0-D75E0891A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561975" y="3914775"/>
          <a:ext cx="360000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40004</xdr:colOff>
      <xdr:row>2</xdr:row>
      <xdr:rowOff>278130</xdr:rowOff>
    </xdr:from>
    <xdr:to>
      <xdr:col>5</xdr:col>
      <xdr:colOff>3913</xdr:colOff>
      <xdr:row>2</xdr:row>
      <xdr:rowOff>563956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D3FB0159-7CA4-40C7-A0B1-1A85219A8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544" y="1139190"/>
          <a:ext cx="478259" cy="285826"/>
        </a:xfrm>
        <a:prstGeom prst="rect">
          <a:avLst/>
        </a:prstGeom>
      </xdr:spPr>
    </xdr:pic>
    <xdr:clientData/>
  </xdr:twoCellAnchor>
  <xdr:twoCellAnchor>
    <xdr:from>
      <xdr:col>7</xdr:col>
      <xdr:colOff>45720</xdr:colOff>
      <xdr:row>13</xdr:row>
      <xdr:rowOff>45720</xdr:rowOff>
    </xdr:from>
    <xdr:to>
      <xdr:col>7</xdr:col>
      <xdr:colOff>414528</xdr:colOff>
      <xdr:row>15</xdr:row>
      <xdr:rowOff>289560</xdr:rowOff>
    </xdr:to>
    <xdr:sp macro="" textlink="">
      <xdr:nvSpPr>
        <xdr:cNvPr id="29" name="Accolade fermante 28">
          <a:extLst>
            <a:ext uri="{FF2B5EF4-FFF2-40B4-BE49-F238E27FC236}">
              <a16:creationId xmlns:a16="http://schemas.microsoft.com/office/drawing/2014/main" id="{3E4A1DAB-BC88-49E0-959E-2F22758713D8}"/>
            </a:ext>
          </a:extLst>
        </xdr:cNvPr>
        <xdr:cNvSpPr/>
      </xdr:nvSpPr>
      <xdr:spPr>
        <a:xfrm>
          <a:off x="6880860" y="3924300"/>
          <a:ext cx="368808" cy="1127760"/>
        </a:xfrm>
        <a:prstGeom prst="rightBrace">
          <a:avLst/>
        </a:prstGeom>
        <a:noFill/>
        <a:ln w="19050" cap="flat" cmpd="sng" algn="ctr">
          <a:solidFill>
            <a:srgbClr val="C9435B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83820</xdr:colOff>
      <xdr:row>23</xdr:row>
      <xdr:rowOff>45720</xdr:rowOff>
    </xdr:from>
    <xdr:to>
      <xdr:col>8</xdr:col>
      <xdr:colOff>18288</xdr:colOff>
      <xdr:row>25</xdr:row>
      <xdr:rowOff>289560</xdr:rowOff>
    </xdr:to>
    <xdr:sp macro="" textlink="">
      <xdr:nvSpPr>
        <xdr:cNvPr id="30" name="Accolade fermante 29">
          <a:extLst>
            <a:ext uri="{FF2B5EF4-FFF2-40B4-BE49-F238E27FC236}">
              <a16:creationId xmlns:a16="http://schemas.microsoft.com/office/drawing/2014/main" id="{A004FA7B-3ACE-44CC-8B81-876EF55AC577}"/>
            </a:ext>
          </a:extLst>
        </xdr:cNvPr>
        <xdr:cNvSpPr/>
      </xdr:nvSpPr>
      <xdr:spPr>
        <a:xfrm>
          <a:off x="6918960" y="7117080"/>
          <a:ext cx="368808" cy="1127760"/>
        </a:xfrm>
        <a:prstGeom prst="rightBrace">
          <a:avLst/>
        </a:prstGeom>
        <a:noFill/>
        <a:ln w="19050" cap="flat" cmpd="sng" algn="ctr">
          <a:solidFill>
            <a:srgbClr val="C9435B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6</xdr:col>
      <xdr:colOff>45720</xdr:colOff>
      <xdr:row>2</xdr:row>
      <xdr:rowOff>76200</xdr:rowOff>
    </xdr:from>
    <xdr:to>
      <xdr:col>6</xdr:col>
      <xdr:colOff>628650</xdr:colOff>
      <xdr:row>2</xdr:row>
      <xdr:rowOff>701040</xdr:rowOff>
    </xdr:to>
    <xdr:pic>
      <xdr:nvPicPr>
        <xdr:cNvPr id="31" name="Graphique 30" descr="Informations avec un remplissage uni">
          <a:extLst>
            <a:ext uri="{FF2B5EF4-FFF2-40B4-BE49-F238E27FC236}">
              <a16:creationId xmlns:a16="http://schemas.microsoft.com/office/drawing/2014/main" id="{747B3E28-CEC9-4BAC-9AF8-18E7100FF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156960" y="1356360"/>
          <a:ext cx="582930" cy="624840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</xdr:colOff>
      <xdr:row>1</xdr:row>
      <xdr:rowOff>7620</xdr:rowOff>
    </xdr:from>
    <xdr:to>
      <xdr:col>10</xdr:col>
      <xdr:colOff>661104</xdr:colOff>
      <xdr:row>1</xdr:row>
      <xdr:rowOff>845820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1661422F-7485-48A2-8436-C24A2188B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7080" y="228600"/>
          <a:ext cx="1941264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544528</xdr:colOff>
      <xdr:row>0</xdr:row>
      <xdr:rowOff>123825</xdr:rowOff>
    </xdr:from>
    <xdr:to>
      <xdr:col>8</xdr:col>
      <xdr:colOff>776430</xdr:colOff>
      <xdr:row>1</xdr:row>
      <xdr:rowOff>375723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014446B-E1F3-4038-AB7F-65EF1B51E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4828" y="123825"/>
          <a:ext cx="2060702" cy="890073"/>
        </a:xfrm>
        <a:prstGeom prst="rect">
          <a:avLst/>
        </a:prstGeom>
      </xdr:spPr>
    </xdr:pic>
    <xdr:clientData/>
  </xdr:twoCellAnchor>
  <xdr:twoCellAnchor editAs="oneCell">
    <xdr:from>
      <xdr:col>3</xdr:col>
      <xdr:colOff>124851</xdr:colOff>
      <xdr:row>5</xdr:row>
      <xdr:rowOff>31360</xdr:rowOff>
    </xdr:from>
    <xdr:to>
      <xdr:col>3</xdr:col>
      <xdr:colOff>603110</xdr:colOff>
      <xdr:row>5</xdr:row>
      <xdr:rowOff>316600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A59B1DE-A78E-46CB-A9A7-BE8DAB23D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2931" y="2104000"/>
          <a:ext cx="478259" cy="285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CDG50">
      <a:dk1>
        <a:sysClr val="windowText" lastClr="000000"/>
      </a:dk1>
      <a:lt1>
        <a:sysClr val="window" lastClr="FFFFFF"/>
      </a:lt1>
      <a:dk2>
        <a:srgbClr val="B487C0"/>
      </a:dk2>
      <a:lt2>
        <a:srgbClr val="D57284"/>
      </a:lt2>
      <a:accent1>
        <a:srgbClr val="C9435B"/>
      </a:accent1>
      <a:accent2>
        <a:srgbClr val="62386A"/>
      </a:accent2>
      <a:accent3>
        <a:srgbClr val="7E2535"/>
      </a:accent3>
      <a:accent4>
        <a:srgbClr val="D1BC4B"/>
      </a:accent4>
      <a:accent5>
        <a:srgbClr val="5C9FA3"/>
      </a:accent5>
      <a:accent6>
        <a:srgbClr val="606BB4"/>
      </a:accent6>
      <a:hlink>
        <a:srgbClr val="62386A"/>
      </a:hlink>
      <a:folHlink>
        <a:srgbClr val="330A4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cdg50.fr/base-documentaire/echelles-indiciaires-2021-2/" TargetMode="External"/><Relationship Id="rId1" Type="http://schemas.openxmlformats.org/officeDocument/2006/relationships/hyperlink" Target="https://cdg50.fr/base-documentaire/echelles-indiciaires-2021-2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3867-C1C7-44BB-9C18-A4BF9769A86B}">
  <dimension ref="A1:S56"/>
  <sheetViews>
    <sheetView showGridLines="0" showRowColHeaders="0" tabSelected="1" workbookViewId="0">
      <selection sqref="A1:A5"/>
    </sheetView>
  </sheetViews>
  <sheetFormatPr baseColWidth="10" defaultColWidth="0" defaultRowHeight="21" zeroHeight="1"/>
  <cols>
    <col min="1" max="1" width="5" style="24" customWidth="1"/>
    <col min="2" max="2" width="10.7109375" customWidth="1"/>
    <col min="3" max="4" width="11.5703125" customWidth="1"/>
    <col min="5" max="5" width="6.28515625" customWidth="1"/>
    <col min="6" max="6" width="14.7109375" customWidth="1"/>
    <col min="7" max="9" width="10.7109375" customWidth="1"/>
    <col min="10" max="10" width="15.5703125" customWidth="1"/>
    <col min="11" max="11" width="11.5703125" customWidth="1"/>
    <col min="12" max="12" width="13.7109375" customWidth="1"/>
    <col min="13" max="13" width="12.140625" customWidth="1"/>
    <col min="14" max="14" width="8.28515625" customWidth="1"/>
    <col min="15" max="15" width="11.5703125" customWidth="1"/>
    <col min="16" max="16" width="6.28515625" customWidth="1"/>
    <col min="17" max="17" width="5.42578125" customWidth="1"/>
    <col min="18" max="18" width="8.7109375" customWidth="1"/>
    <col min="19" max="19" width="5.28515625" hidden="1" customWidth="1"/>
    <col min="20" max="16384" width="11.5703125" hidden="1"/>
  </cols>
  <sheetData>
    <row r="1" spans="1:19" ht="16.5">
      <c r="A1" s="146"/>
      <c r="B1" s="146" t="s">
        <v>28</v>
      </c>
      <c r="C1" s="146"/>
      <c r="D1" s="146"/>
      <c r="E1" s="146"/>
      <c r="F1" s="146"/>
      <c r="G1" s="146"/>
      <c r="H1" s="146"/>
      <c r="I1" s="146"/>
      <c r="J1" s="146"/>
      <c r="K1" s="146"/>
      <c r="L1" s="28"/>
      <c r="M1" s="28"/>
      <c r="N1" s="28"/>
      <c r="O1" s="28"/>
      <c r="P1" s="28"/>
      <c r="Q1" s="28"/>
      <c r="R1" s="28"/>
    </row>
    <row r="2" spans="1:19" ht="16.899999999999999" customHeigh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29"/>
      <c r="M2" s="29"/>
      <c r="N2" s="29"/>
      <c r="O2" s="29"/>
      <c r="P2" s="29"/>
      <c r="Q2" s="28"/>
      <c r="R2" s="28"/>
    </row>
    <row r="3" spans="1:19" ht="16.899999999999999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29"/>
      <c r="M3" s="29"/>
      <c r="N3" s="29"/>
      <c r="O3" s="29"/>
      <c r="P3" s="29"/>
      <c r="Q3" s="28"/>
      <c r="R3" s="28"/>
    </row>
    <row r="4" spans="1:19" ht="15" customHeight="1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29"/>
      <c r="M4" s="29"/>
      <c r="N4" s="29"/>
      <c r="O4" s="29"/>
      <c r="P4" s="29"/>
      <c r="Q4" s="28"/>
      <c r="R4" s="28"/>
    </row>
    <row r="5" spans="1:19" ht="16.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30"/>
      <c r="M5" s="30"/>
      <c r="N5" s="30"/>
      <c r="O5" s="30"/>
      <c r="P5" s="30"/>
      <c r="Q5" s="28"/>
      <c r="R5" s="28"/>
    </row>
    <row r="6" spans="1:19" ht="13.15" customHeight="1">
      <c r="A6" s="25"/>
      <c r="B6" s="31"/>
      <c r="C6" s="31"/>
      <c r="D6" s="31"/>
      <c r="E6" s="31"/>
      <c r="F6" s="31"/>
      <c r="G6" s="31"/>
      <c r="H6" s="31"/>
      <c r="I6" s="31"/>
      <c r="J6" s="31"/>
      <c r="K6" s="31"/>
      <c r="L6" s="32"/>
      <c r="M6" s="32"/>
      <c r="N6" s="32"/>
      <c r="O6" s="32"/>
      <c r="P6" s="32"/>
    </row>
    <row r="7" spans="1:19" s="22" customFormat="1" ht="10.15" customHeight="1">
      <c r="A7" s="33"/>
      <c r="B7" s="34" t="s">
        <v>45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9" s="22" customFormat="1" ht="10.15" customHeight="1">
      <c r="A8" s="33"/>
      <c r="B8" s="34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9" ht="19.5">
      <c r="A9" s="26"/>
      <c r="B9" s="37" t="s">
        <v>38</v>
      </c>
      <c r="C9" s="7"/>
      <c r="D9" s="7"/>
      <c r="E9" s="7"/>
      <c r="F9" s="7"/>
      <c r="G9" s="7"/>
      <c r="H9" s="7"/>
      <c r="I9" s="20"/>
      <c r="J9" s="20"/>
      <c r="K9" s="20"/>
      <c r="L9" s="20"/>
      <c r="M9" s="20"/>
      <c r="N9" s="20"/>
    </row>
    <row r="10" spans="1:19" ht="19.5">
      <c r="A10" s="26"/>
      <c r="B10" s="74" t="s">
        <v>37</v>
      </c>
      <c r="C10" s="67"/>
      <c r="D10" s="7"/>
      <c r="E10" s="7"/>
      <c r="F10" s="7"/>
      <c r="G10" s="7"/>
      <c r="H10" s="7"/>
      <c r="I10" s="20"/>
      <c r="J10" s="20"/>
      <c r="K10" s="20"/>
      <c r="L10" s="20"/>
      <c r="M10" s="20"/>
      <c r="N10" s="20"/>
    </row>
    <row r="11" spans="1:19" ht="8.4499999999999993" customHeight="1">
      <c r="A11" s="25"/>
      <c r="B11" s="19"/>
      <c r="C11" s="19"/>
      <c r="D11" s="19"/>
      <c r="E11" s="19"/>
      <c r="F11" s="19"/>
      <c r="G11" s="19"/>
      <c r="H11" s="19"/>
      <c r="I11" s="11"/>
      <c r="J11" s="11"/>
      <c r="K11" s="11"/>
      <c r="L11" s="11"/>
      <c r="M11" s="11"/>
      <c r="N11" s="11"/>
    </row>
    <row r="12" spans="1:19" ht="25.15" customHeight="1">
      <c r="A12" s="26" t="s">
        <v>24</v>
      </c>
      <c r="B12" s="7" t="s">
        <v>27</v>
      </c>
      <c r="H12" s="12"/>
      <c r="I12" s="12"/>
      <c r="J12" s="12"/>
      <c r="K12" s="12"/>
      <c r="L12" s="12"/>
      <c r="M12" s="12"/>
      <c r="N12" s="12"/>
    </row>
    <row r="13" spans="1:19" ht="58.9" customHeight="1">
      <c r="A13" s="25"/>
      <c r="B13" s="35" t="s">
        <v>14</v>
      </c>
      <c r="C13" s="149" t="s">
        <v>12</v>
      </c>
      <c r="D13" s="149"/>
      <c r="E13" s="149"/>
      <c r="F13" s="149"/>
      <c r="G13" s="149"/>
      <c r="H13" s="149"/>
      <c r="I13" s="149"/>
      <c r="J13" s="36" t="s">
        <v>11</v>
      </c>
      <c r="K13" s="135" t="s">
        <v>30</v>
      </c>
      <c r="L13" s="135"/>
      <c r="M13" s="135"/>
      <c r="N13" s="36" t="s">
        <v>11</v>
      </c>
      <c r="O13" s="148" t="s">
        <v>29</v>
      </c>
      <c r="P13" s="148"/>
      <c r="Q13" s="8"/>
      <c r="R13" s="8"/>
      <c r="S13" s="8"/>
    </row>
    <row r="14" spans="1:19" ht="66" customHeight="1">
      <c r="A14" s="25"/>
      <c r="B14" s="9" t="s">
        <v>14</v>
      </c>
      <c r="C14" s="150" t="s">
        <v>25</v>
      </c>
      <c r="D14" s="150"/>
      <c r="E14" s="150"/>
      <c r="F14" s="150"/>
      <c r="G14" s="150"/>
      <c r="H14" s="150"/>
      <c r="I14" s="150"/>
      <c r="J14" s="10" t="s">
        <v>11</v>
      </c>
      <c r="K14" s="136" t="s">
        <v>13</v>
      </c>
      <c r="L14" s="136"/>
      <c r="M14" s="136"/>
      <c r="N14" s="10" t="s">
        <v>11</v>
      </c>
      <c r="O14" s="148" t="s">
        <v>29</v>
      </c>
      <c r="P14" s="148"/>
      <c r="Q14" s="8"/>
      <c r="R14" s="8"/>
      <c r="S14" s="8"/>
    </row>
    <row r="15" spans="1:19" ht="23.25" customHeight="1">
      <c r="A15" s="25"/>
      <c r="B15" s="69" t="s">
        <v>39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9" ht="48.75" customHeight="1">
      <c r="A16" s="25"/>
      <c r="B16" s="68"/>
      <c r="C16" s="138" t="s">
        <v>33</v>
      </c>
      <c r="D16" s="138"/>
      <c r="E16" s="138"/>
      <c r="F16" s="138"/>
      <c r="G16" s="138"/>
      <c r="H16" s="138"/>
      <c r="I16" s="68"/>
      <c r="J16" s="68"/>
      <c r="K16" s="52"/>
      <c r="L16" s="52"/>
      <c r="M16" s="53"/>
      <c r="N16" s="53"/>
      <c r="O16" s="53"/>
      <c r="P16" s="52"/>
      <c r="Q16" s="52"/>
      <c r="R16" s="52"/>
    </row>
    <row r="17" spans="1:18" ht="21.6" customHeight="1">
      <c r="A17" s="26" t="s">
        <v>24</v>
      </c>
      <c r="B17" s="16" t="s">
        <v>36</v>
      </c>
      <c r="C17" s="2"/>
      <c r="R17" s="14"/>
    </row>
    <row r="18" spans="1:18" ht="1.9" customHeight="1">
      <c r="A18" s="25"/>
      <c r="B18" s="18"/>
    </row>
    <row r="19" spans="1:18" ht="13.9" customHeight="1">
      <c r="A19" s="25"/>
    </row>
    <row r="20" spans="1:18">
      <c r="A20" s="25"/>
      <c r="B20" s="3"/>
    </row>
    <row r="21" spans="1:18">
      <c r="A21" s="25"/>
      <c r="B21" s="4"/>
    </row>
    <row r="22" spans="1:18">
      <c r="A22" s="25"/>
      <c r="B22" s="4"/>
    </row>
    <row r="23" spans="1:18">
      <c r="A23" s="25"/>
      <c r="B23" s="4"/>
    </row>
    <row r="24" spans="1:18">
      <c r="A24" s="25"/>
      <c r="B24" s="4"/>
    </row>
    <row r="25" spans="1:18" ht="46.5" customHeight="1">
      <c r="A25" s="25"/>
      <c r="B25" s="4"/>
      <c r="C25" s="136" t="s">
        <v>13</v>
      </c>
      <c r="D25" s="136"/>
      <c r="E25" s="135" t="s">
        <v>30</v>
      </c>
      <c r="F25" s="135"/>
      <c r="G25" s="135"/>
      <c r="H25" s="135"/>
      <c r="I25" s="135"/>
      <c r="J25" s="36" t="s">
        <v>11</v>
      </c>
      <c r="K25" s="147" t="s">
        <v>31</v>
      </c>
      <c r="L25" s="147"/>
      <c r="M25" s="147"/>
      <c r="N25" s="147"/>
      <c r="O25" s="147"/>
    </row>
    <row r="26" spans="1:18">
      <c r="A26" s="25"/>
      <c r="B26" s="4"/>
    </row>
    <row r="27" spans="1:18" ht="7.15" customHeight="1">
      <c r="A27" s="25"/>
      <c r="B27" s="4"/>
    </row>
    <row r="28" spans="1:18" ht="19.899999999999999" customHeight="1">
      <c r="A28" s="26" t="s">
        <v>24</v>
      </c>
      <c r="B28" s="16" t="s">
        <v>32</v>
      </c>
      <c r="C28" s="13"/>
    </row>
    <row r="29" spans="1:18" ht="15" customHeight="1">
      <c r="A29" s="25"/>
      <c r="B29" s="51"/>
      <c r="K29" s="137"/>
      <c r="L29" s="137"/>
      <c r="M29" s="137"/>
      <c r="N29" s="137"/>
      <c r="O29" s="137"/>
      <c r="P29" s="137"/>
    </row>
    <row r="30" spans="1:18" ht="15" customHeight="1">
      <c r="A30" s="25"/>
      <c r="B30" s="26" t="s">
        <v>24</v>
      </c>
      <c r="C30" s="51" t="s">
        <v>40</v>
      </c>
      <c r="K30" s="137"/>
      <c r="L30" s="137"/>
      <c r="M30" s="137"/>
      <c r="N30" s="137"/>
      <c r="O30" s="137"/>
      <c r="P30" s="137"/>
    </row>
    <row r="31" spans="1:18" ht="7.5" customHeight="1">
      <c r="A31" s="25"/>
      <c r="B31" s="51"/>
      <c r="C31" s="51"/>
      <c r="K31" s="137"/>
      <c r="L31" s="137"/>
      <c r="M31" s="137"/>
      <c r="N31" s="137"/>
      <c r="O31" s="137"/>
      <c r="P31" s="137"/>
    </row>
    <row r="32" spans="1:18" ht="38.25" customHeight="1">
      <c r="A32" s="25"/>
      <c r="B32" s="139" t="s">
        <v>41</v>
      </c>
      <c r="C32" s="139"/>
      <c r="D32" s="139"/>
      <c r="E32" s="139"/>
      <c r="F32" s="139"/>
      <c r="G32" s="139"/>
      <c r="H32" s="139"/>
      <c r="I32" s="139"/>
      <c r="J32" s="139"/>
      <c r="K32" s="137"/>
      <c r="L32" s="137"/>
      <c r="M32" s="137"/>
      <c r="N32" s="137"/>
      <c r="O32" s="137"/>
      <c r="P32" s="137"/>
    </row>
    <row r="33" spans="1:19" ht="30.75" customHeight="1">
      <c r="A33" s="25"/>
      <c r="B33" s="51"/>
      <c r="C33" s="54" t="s">
        <v>34</v>
      </c>
      <c r="D33" s="54"/>
      <c r="E33" s="54"/>
      <c r="F33" s="55" t="s">
        <v>16</v>
      </c>
      <c r="G33" s="56" t="s">
        <v>17</v>
      </c>
      <c r="H33" s="56" t="s">
        <v>18</v>
      </c>
      <c r="I33" s="56" t="s">
        <v>19</v>
      </c>
      <c r="J33" s="23"/>
      <c r="K33" s="137"/>
      <c r="L33" s="137"/>
      <c r="M33" s="137"/>
      <c r="N33" s="137"/>
      <c r="O33" s="137"/>
      <c r="P33" s="137"/>
    </row>
    <row r="34" spans="1:19" ht="24.6" customHeight="1">
      <c r="A34" s="25"/>
      <c r="B34" s="51"/>
      <c r="C34" s="57" t="s">
        <v>35</v>
      </c>
      <c r="D34" s="58"/>
      <c r="E34" s="58"/>
      <c r="F34" s="59" t="s">
        <v>20</v>
      </c>
      <c r="G34" s="60" t="s">
        <v>21</v>
      </c>
      <c r="H34" s="60" t="s">
        <v>22</v>
      </c>
      <c r="I34" s="60" t="s">
        <v>23</v>
      </c>
      <c r="J34" s="23"/>
      <c r="K34" s="137"/>
      <c r="L34" s="137"/>
      <c r="M34" s="137"/>
      <c r="N34" s="137"/>
      <c r="O34" s="137"/>
      <c r="P34" s="137"/>
    </row>
    <row r="35" spans="1:19" ht="15" customHeight="1">
      <c r="A35" s="25"/>
      <c r="B35" s="51"/>
      <c r="C35" s="51"/>
      <c r="D35" s="51"/>
      <c r="E35" s="51"/>
      <c r="K35" s="137"/>
      <c r="L35" s="137"/>
      <c r="M35" s="137"/>
      <c r="N35" s="137"/>
      <c r="O35" s="137"/>
      <c r="P35" s="137"/>
    </row>
    <row r="36" spans="1:19" ht="21" customHeight="1">
      <c r="A36" s="25"/>
      <c r="B36" s="26" t="s">
        <v>24</v>
      </c>
      <c r="C36" s="51" t="s">
        <v>42</v>
      </c>
      <c r="D36" s="51"/>
      <c r="E36" s="51"/>
      <c r="K36" s="50"/>
      <c r="L36" s="50"/>
      <c r="M36" s="50"/>
      <c r="N36" s="50"/>
      <c r="O36" s="50"/>
      <c r="P36" s="50"/>
    </row>
    <row r="37" spans="1:19" ht="15" customHeight="1">
      <c r="A37" s="25"/>
      <c r="B37" s="140" t="s">
        <v>43</v>
      </c>
      <c r="C37" s="140"/>
      <c r="D37" s="140"/>
      <c r="E37" s="140"/>
      <c r="F37" s="140"/>
      <c r="G37" s="140"/>
      <c r="H37" s="140"/>
      <c r="I37" s="140"/>
      <c r="J37" s="140"/>
      <c r="K37" s="140"/>
      <c r="L37" s="50"/>
      <c r="M37" s="50"/>
      <c r="N37" s="50"/>
      <c r="O37" s="50"/>
      <c r="P37" s="50"/>
    </row>
    <row r="38" spans="1:19" ht="15" customHeight="1">
      <c r="A38" s="25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50"/>
      <c r="M38" s="50"/>
      <c r="N38" s="50"/>
      <c r="O38" s="50"/>
      <c r="P38" s="50"/>
    </row>
    <row r="39" spans="1:19" ht="15" customHeight="1">
      <c r="A39" s="25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50"/>
      <c r="M39" s="50"/>
      <c r="N39" s="50"/>
      <c r="O39" s="50"/>
      <c r="P39" s="50"/>
    </row>
    <row r="40" spans="1:19" ht="15" customHeight="1">
      <c r="A40" s="25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50"/>
      <c r="M40" s="50"/>
      <c r="N40" s="50"/>
      <c r="O40" s="50"/>
      <c r="P40" s="50"/>
    </row>
    <row r="41" spans="1:19" ht="15.75" customHeight="1">
      <c r="A41" s="25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50"/>
      <c r="M41" s="50"/>
      <c r="N41" s="50"/>
      <c r="O41" s="50"/>
      <c r="P41" s="50"/>
    </row>
    <row r="42" spans="1:19" ht="7.15" customHeight="1">
      <c r="A42" s="25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9" ht="30" customHeight="1">
      <c r="A43" s="26" t="s">
        <v>24</v>
      </c>
      <c r="B43" s="27" t="s">
        <v>15</v>
      </c>
      <c r="C43" s="2"/>
      <c r="D43" s="5"/>
      <c r="E43" s="5"/>
      <c r="F43" s="5"/>
      <c r="G43" s="5"/>
      <c r="H43" s="5"/>
      <c r="I43" s="5"/>
      <c r="J43" s="5"/>
      <c r="K43" s="5"/>
      <c r="L43" s="5"/>
    </row>
    <row r="44" spans="1:19" ht="0.75" hidden="1" customHeight="1">
      <c r="A44" s="25"/>
      <c r="B44" s="134" t="s">
        <v>50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1:19" ht="9" hidden="1" customHeight="1">
      <c r="A45" s="25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1:19" ht="102.6" customHeight="1">
      <c r="A46" s="25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1:19" ht="40.5" customHeight="1">
      <c r="A47" s="26" t="s">
        <v>24</v>
      </c>
      <c r="B47" s="16" t="s">
        <v>26</v>
      </c>
      <c r="C47" s="6"/>
      <c r="D47" s="6"/>
      <c r="E47" s="6"/>
      <c r="F47" s="6"/>
      <c r="G47" s="6"/>
      <c r="H47" s="6"/>
      <c r="I47" s="6"/>
      <c r="J47" s="6"/>
      <c r="K47" s="6"/>
    </row>
    <row r="48" spans="1:19" ht="16.5" customHeight="1">
      <c r="A48" s="26"/>
      <c r="B48" s="141" t="s">
        <v>46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</row>
    <row r="49" spans="1:19" ht="32.25" customHeight="1">
      <c r="A49" s="26"/>
      <c r="B49" s="71"/>
      <c r="C49" s="133" t="s">
        <v>49</v>
      </c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7"/>
      <c r="S49" s="17"/>
    </row>
    <row r="50" spans="1:19" ht="7.5" customHeight="1">
      <c r="A50" s="26"/>
      <c r="B50" s="71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7"/>
      <c r="S50" s="17"/>
    </row>
    <row r="51" spans="1:19" ht="26.45" customHeight="1">
      <c r="A51" s="26"/>
      <c r="B51" s="73" t="s">
        <v>47</v>
      </c>
      <c r="C51" s="6"/>
      <c r="D51" s="6"/>
      <c r="E51" s="6"/>
      <c r="F51" s="6"/>
      <c r="G51" s="6"/>
      <c r="H51" s="6"/>
      <c r="I51" s="6"/>
      <c r="J51" s="6"/>
      <c r="K51" s="6"/>
    </row>
    <row r="52" spans="1:19" ht="26.45" customHeight="1">
      <c r="A52" s="26"/>
      <c r="C52" s="143" t="s">
        <v>9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70"/>
      <c r="S52" s="23"/>
    </row>
    <row r="53" spans="1:19" ht="39" customHeight="1">
      <c r="A53" s="26"/>
      <c r="C53" s="134" t="s">
        <v>10</v>
      </c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72"/>
      <c r="S53" s="15"/>
    </row>
    <row r="54" spans="1:19" ht="15.75" customHeight="1">
      <c r="A54" s="26"/>
      <c r="B54" s="144" t="s">
        <v>48</v>
      </c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72"/>
      <c r="S54" s="15"/>
    </row>
    <row r="55" spans="1:19" ht="6" customHeight="1">
      <c r="A55" s="25"/>
      <c r="R55" s="17"/>
      <c r="S55" s="17"/>
    </row>
    <row r="56" spans="1:19" ht="51" customHeight="1">
      <c r="A56" s="25"/>
      <c r="C56" s="133" t="s">
        <v>44</v>
      </c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</sheetData>
  <sheetProtection algorithmName="SHA-512" hashValue="6yasZxogbXtUgFsMzzD1F6pDa8m3BLHFNY0cIOiV2vgVTPvV/Qejk69BXRwdu47MpLmVupMIqBWuYqwCr7z2qA==" saltValue="KQpWYNAM4MtLLt2Lb2kpvA==" spinCount="100000" sheet="1" objects="1" scenarios="1"/>
  <mergeCells count="22">
    <mergeCell ref="A1:A5"/>
    <mergeCell ref="B44:Q46"/>
    <mergeCell ref="C25:D25"/>
    <mergeCell ref="E25:I25"/>
    <mergeCell ref="K25:O25"/>
    <mergeCell ref="O13:P13"/>
    <mergeCell ref="O14:P14"/>
    <mergeCell ref="B1:K5"/>
    <mergeCell ref="C13:I13"/>
    <mergeCell ref="C14:I14"/>
    <mergeCell ref="C56:Q56"/>
    <mergeCell ref="K13:M13"/>
    <mergeCell ref="K14:M14"/>
    <mergeCell ref="K29:P35"/>
    <mergeCell ref="C16:H16"/>
    <mergeCell ref="B32:J32"/>
    <mergeCell ref="B37:K41"/>
    <mergeCell ref="B48:S48"/>
    <mergeCell ref="C49:Q49"/>
    <mergeCell ref="C52:Q52"/>
    <mergeCell ref="C53:Q53"/>
    <mergeCell ref="B54:Q54"/>
  </mergeCells>
  <hyperlinks>
    <hyperlink ref="O13:P13" location="'avec conservation d''ancienneté'!A1" display="accéder à l'outil de calcul" xr:uid="{9305C0EE-9446-4919-AF00-307DA2F7A011}"/>
    <hyperlink ref="O14:P14" location="'sans conservation d''ancienneté'!A1" display="accéder à l'outil de calcul" xr:uid="{3CE11779-BE01-4DBE-A309-C6520B889A63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69290-1F89-4EDD-AE90-7F500AA94B90}">
  <sheetPr>
    <tabColor theme="2" tint="-0.249977111117893"/>
  </sheetPr>
  <dimension ref="A1:D29"/>
  <sheetViews>
    <sheetView showGridLines="0" zoomScale="130" zoomScaleNormal="130" workbookViewId="0">
      <selection activeCell="C3" sqref="C3"/>
    </sheetView>
  </sheetViews>
  <sheetFormatPr baseColWidth="10" defaultColWidth="0" defaultRowHeight="15.95" customHeight="1" zeroHeight="1"/>
  <cols>
    <col min="1" max="1" width="62" style="1" customWidth="1"/>
    <col min="2" max="2" width="8.5703125" style="1" hidden="1" customWidth="1"/>
    <col min="3" max="3" width="14.140625" style="1" customWidth="1"/>
    <col min="4" max="4" width="11.42578125" style="1" customWidth="1"/>
    <col min="5" max="16384" width="0" style="1" hidden="1"/>
  </cols>
  <sheetData>
    <row r="1" spans="1:4" ht="33" customHeight="1">
      <c r="A1" s="151" t="s">
        <v>8</v>
      </c>
      <c r="B1" s="151"/>
      <c r="C1" s="151"/>
      <c r="D1" s="151"/>
    </row>
    <row r="2" spans="1:4" ht="24.6" customHeight="1">
      <c r="A2" s="152" t="s">
        <v>5</v>
      </c>
      <c r="B2" s="152"/>
      <c r="C2" s="152"/>
      <c r="D2" s="152"/>
    </row>
    <row r="3" spans="1:4" ht="15.95" customHeight="1">
      <c r="A3" s="47" t="s">
        <v>6</v>
      </c>
      <c r="B3" s="41"/>
      <c r="C3" s="48">
        <v>44562</v>
      </c>
      <c r="D3" s="41"/>
    </row>
    <row r="4" spans="1:4" ht="15.95" customHeight="1">
      <c r="A4" s="45" t="s">
        <v>7</v>
      </c>
      <c r="B4" s="41"/>
      <c r="C4" s="46">
        <v>45017</v>
      </c>
      <c r="D4" s="41"/>
    </row>
    <row r="5" spans="1:4" ht="1.9" hidden="1" customHeight="1">
      <c r="A5" s="40"/>
      <c r="B5" s="41"/>
      <c r="C5" s="41"/>
      <c r="D5" s="41"/>
    </row>
    <row r="6" spans="1:4" ht="15.95" customHeight="1">
      <c r="A6" s="41"/>
      <c r="B6" s="41"/>
      <c r="C6" s="42">
        <f>IF(AND(MONTH(C3)=2,DAY(C3)=28),DAYS360(C3,C4)+3,IF(AND(MONTH(C3)=2,DAY(C3)=29),DAYS360(C3,C4)+2,IF(AND(MONTH(C4)=2,DAY(C4)=28),DAYS360(C3,C4)+3,IF(AND(MONTH(C4)=2,DAY(C4)=29),DAYS360(C3,C4)+2,IF(DAY(C4)=31,DAYS360(C3,C4),DAYS360(C3,C4)+0)))))</f>
        <v>450</v>
      </c>
      <c r="D6" s="43" t="s">
        <v>0</v>
      </c>
    </row>
    <row r="7" spans="1:4" ht="15.95" customHeight="1">
      <c r="A7" s="41"/>
      <c r="B7" s="41"/>
      <c r="C7" s="41"/>
      <c r="D7" s="41"/>
    </row>
    <row r="8" spans="1:4" ht="15.95" customHeight="1">
      <c r="A8" s="49" t="s">
        <v>4</v>
      </c>
      <c r="B8" s="44">
        <f>C6/360</f>
        <v>1.25</v>
      </c>
      <c r="C8" s="61">
        <f>ROUNDDOWN(B8,0)</f>
        <v>1</v>
      </c>
      <c r="D8" s="62" t="s">
        <v>1</v>
      </c>
    </row>
    <row r="9" spans="1:4" ht="15.95" customHeight="1">
      <c r="A9" s="41"/>
      <c r="B9" s="44">
        <f>(B8-C8)*12</f>
        <v>3</v>
      </c>
      <c r="C9" s="63">
        <f>ROUNDDOWN(B9,0)</f>
        <v>3</v>
      </c>
      <c r="D9" s="64" t="s">
        <v>2</v>
      </c>
    </row>
    <row r="10" spans="1:4" ht="15.95" customHeight="1">
      <c r="A10" s="41"/>
      <c r="B10" s="44">
        <f>(B9-C9)*30</f>
        <v>0</v>
      </c>
      <c r="C10" s="65">
        <f>ROUND(B10,0)</f>
        <v>0</v>
      </c>
      <c r="D10" s="66" t="s">
        <v>3</v>
      </c>
    </row>
    <row r="11" spans="1:4" ht="15.95" hidden="1" customHeight="1">
      <c r="A11" s="41"/>
      <c r="B11" s="41"/>
      <c r="C11" s="41"/>
      <c r="D11" s="41"/>
    </row>
    <row r="12" spans="1:4" ht="43.9" hidden="1" customHeight="1"/>
    <row r="13" spans="1:4" ht="43.9" hidden="1" customHeight="1"/>
    <row r="14" spans="1:4" ht="43.9" hidden="1" customHeight="1"/>
    <row r="15" spans="1:4" ht="43.9" hidden="1" customHeight="1"/>
    <row r="16" spans="1:4" ht="43.9" hidden="1" customHeight="1"/>
    <row r="17" ht="43.9" hidden="1" customHeight="1"/>
    <row r="18" ht="43.9" hidden="1" customHeight="1"/>
    <row r="19" ht="43.9" hidden="1" customHeight="1"/>
    <row r="20" ht="43.9" hidden="1" customHeight="1"/>
    <row r="21" ht="43.9" hidden="1" customHeight="1"/>
    <row r="22" ht="43.9" hidden="1" customHeight="1"/>
    <row r="23" ht="43.9" hidden="1" customHeight="1"/>
    <row r="24" ht="43.9" hidden="1" customHeight="1"/>
    <row r="25" ht="43.9" hidden="1" customHeight="1"/>
    <row r="26" ht="43.9" hidden="1" customHeight="1"/>
    <row r="27" ht="43.9" hidden="1" customHeight="1"/>
    <row r="28" ht="43.9" hidden="1" customHeight="1"/>
    <row r="29" ht="43.9" hidden="1" customHeight="1"/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45F1-2663-42D1-9128-BBC82071848B}">
  <sheetPr>
    <tabColor theme="2" tint="-0.249977111117893"/>
  </sheetPr>
  <dimension ref="A1:K27"/>
  <sheetViews>
    <sheetView showGridLines="0" showRowColHeaders="0" topLeftCell="B9" workbookViewId="0">
      <selection activeCell="C27" sqref="C27"/>
    </sheetView>
  </sheetViews>
  <sheetFormatPr baseColWidth="10" defaultRowHeight="15" zeroHeight="1"/>
  <cols>
    <col min="1" max="1" width="3.140625" style="101" hidden="1" customWidth="1"/>
    <col min="2" max="2" width="5.140625" style="101" customWidth="1"/>
    <col min="3" max="3" width="28" style="101" customWidth="1"/>
    <col min="4" max="4" width="37.85546875" style="101" customWidth="1"/>
    <col min="5" max="5" width="7.7109375" style="101" customWidth="1"/>
    <col min="6" max="6" width="7.28515625" style="101" customWidth="1"/>
    <col min="7" max="7" width="10.5703125" style="101" customWidth="1"/>
    <col min="8" max="8" width="6.28515625" style="101" customWidth="1"/>
    <col min="9" max="9" width="9.5703125" style="101" customWidth="1"/>
    <col min="10" max="10" width="10" style="101" customWidth="1"/>
    <col min="11" max="11" width="18.140625" style="101" customWidth="1"/>
  </cols>
  <sheetData>
    <row r="1" spans="1:11" ht="17.45" customHeight="1">
      <c r="A1" s="75"/>
      <c r="B1" s="153" t="s">
        <v>61</v>
      </c>
      <c r="C1" s="153"/>
      <c r="D1" s="153"/>
      <c r="E1" s="153"/>
      <c r="F1" s="153"/>
      <c r="G1" s="153"/>
      <c r="H1" s="153"/>
      <c r="I1" s="153"/>
      <c r="J1" s="86"/>
      <c r="K1" s="86"/>
    </row>
    <row r="2" spans="1:11" ht="78.599999999999994" customHeight="1">
      <c r="A2" s="75"/>
      <c r="B2" s="153"/>
      <c r="C2" s="153"/>
      <c r="D2" s="153"/>
      <c r="E2" s="153"/>
      <c r="F2" s="153"/>
      <c r="G2" s="153"/>
      <c r="H2" s="153"/>
      <c r="I2" s="153"/>
      <c r="J2" s="86"/>
      <c r="K2" s="86"/>
    </row>
    <row r="3" spans="1:11" ht="63.6" customHeight="1">
      <c r="A3" s="75"/>
      <c r="B3" s="76"/>
      <c r="C3" s="156" t="s">
        <v>51</v>
      </c>
      <c r="D3" s="156"/>
      <c r="E3" s="105"/>
      <c r="F3" s="105"/>
      <c r="G3" s="77"/>
      <c r="H3" s="157" t="s">
        <v>58</v>
      </c>
      <c r="I3" s="157"/>
      <c r="J3" s="157"/>
      <c r="K3" s="157"/>
    </row>
    <row r="4" spans="1:11" ht="49.15" customHeight="1">
      <c r="A4" s="75"/>
      <c r="B4" s="76"/>
      <c r="C4" s="154" t="s">
        <v>67</v>
      </c>
      <c r="D4" s="154"/>
      <c r="E4" s="154"/>
      <c r="F4" s="154"/>
      <c r="G4" s="154"/>
      <c r="H4" s="154"/>
      <c r="I4" s="154"/>
      <c r="J4" s="154"/>
      <c r="K4" s="154"/>
    </row>
    <row r="5" spans="1:11" ht="15.6" customHeight="1">
      <c r="A5" s="75"/>
      <c r="B5" s="7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33" customHeight="1">
      <c r="A6" s="75"/>
      <c r="B6" s="158" t="s">
        <v>59</v>
      </c>
      <c r="C6" s="158"/>
      <c r="D6" s="158"/>
      <c r="E6" s="158"/>
      <c r="F6" s="158"/>
      <c r="G6" s="158"/>
      <c r="H6" s="158"/>
      <c r="I6" s="158"/>
      <c r="J6" s="158"/>
      <c r="K6" s="158"/>
    </row>
    <row r="7" spans="1:11" ht="13.9" customHeight="1">
      <c r="A7" s="75"/>
      <c r="B7" s="87"/>
      <c r="C7" s="88"/>
      <c r="D7" s="88"/>
      <c r="E7" s="88"/>
      <c r="F7" s="88"/>
      <c r="G7" s="77"/>
      <c r="H7" s="78"/>
      <c r="I7" s="78"/>
      <c r="J7" s="78"/>
      <c r="K7" s="79"/>
    </row>
    <row r="8" spans="1:11" ht="33" customHeight="1">
      <c r="A8" s="75"/>
      <c r="B8" s="76"/>
      <c r="C8" s="159" t="s">
        <v>64</v>
      </c>
      <c r="D8" s="160"/>
      <c r="E8" s="161"/>
      <c r="F8" s="162"/>
      <c r="G8" s="77"/>
      <c r="H8" s="80">
        <f>IF(AND(MONTH(E8)=2,DAY(E8)=28),DAYS360(E8,E12)+3,IF(AND(MONTH(E8)=2,DAY(E8)=29),DAYS360(E8,E12)+2,IF(AND(MONTH(E12)=2,DAY(E12)=28),DAYS360(E8,E12)+3,IF(AND(MONTH(E12)=2,DAY(E12)=29),DAYS360(E8,E12)+2,IF(DAY(E12)=31,DAYS360(E8,E12),DAYS360(E8,E12)+0)))))</f>
        <v>0</v>
      </c>
      <c r="I8" s="80"/>
      <c r="J8" s="80"/>
      <c r="K8" s="89">
        <f>E10*360+G10*30+I10</f>
        <v>0</v>
      </c>
    </row>
    <row r="9" spans="1:11" ht="33" customHeight="1">
      <c r="A9" s="75"/>
      <c r="B9" s="76"/>
      <c r="C9" s="159" t="s">
        <v>65</v>
      </c>
      <c r="D9" s="160"/>
      <c r="E9" s="163"/>
      <c r="F9" s="163"/>
      <c r="G9" s="81"/>
      <c r="H9" s="82"/>
      <c r="I9" s="82"/>
      <c r="J9" s="75"/>
      <c r="K9" s="90"/>
    </row>
    <row r="10" spans="1:11" ht="33" customHeight="1">
      <c r="A10" s="75"/>
      <c r="B10" s="76"/>
      <c r="C10" s="164" t="s">
        <v>66</v>
      </c>
      <c r="D10" s="165"/>
      <c r="E10" s="91"/>
      <c r="F10" s="83" t="s">
        <v>52</v>
      </c>
      <c r="G10" s="91"/>
      <c r="H10" s="83" t="s">
        <v>53</v>
      </c>
      <c r="I10" s="91"/>
      <c r="J10" s="84" t="s">
        <v>54</v>
      </c>
      <c r="K10" s="89">
        <f>DAYS360(E9,E8)</f>
        <v>0</v>
      </c>
    </row>
    <row r="11" spans="1:11" ht="33" hidden="1" customHeight="1">
      <c r="A11" s="75"/>
      <c r="B11" s="92"/>
      <c r="C11" s="93"/>
      <c r="D11" s="94"/>
      <c r="E11" s="166">
        <f>DATE(YEAR(E9)-E10,MONTH(E9)-G10,DAY(E9)-I10)</f>
        <v>0</v>
      </c>
      <c r="F11" s="166"/>
      <c r="G11" s="166"/>
      <c r="H11" s="95"/>
      <c r="I11" s="95"/>
      <c r="J11" s="96"/>
      <c r="K11" s="89">
        <f>K8+K10</f>
        <v>0</v>
      </c>
    </row>
    <row r="12" spans="1:11" ht="33" hidden="1" customHeight="1">
      <c r="A12" s="75"/>
      <c r="B12" s="92"/>
      <c r="C12" s="94"/>
      <c r="D12" s="94"/>
      <c r="E12" s="167"/>
      <c r="F12" s="167"/>
      <c r="G12" s="89"/>
      <c r="H12" s="97">
        <f>IF((IF(AND(MONTH(E12)=2,DAY(E12)=28),DAYS360(E12,DATE(2012,3,14))+3,IF(AND(MONTH(E12)=2,DAY(E12)=29),DAYS360(E12,DATE(2012,3,14))+2,IF(AND(MONTH(DATE(2012,3,14))=2,DAY(DATE(2012,3,14))=28),DAYS360(E12,DATE(2012,3,14))+3,IF(AND(MONTH(DATE(2012,3,14))=2,DAY(DATE(2012,3,14))=29),DAYS360(E12,DATE(2012,3,14))+2,IF(DAY(DATE(2012,3,14))=31,DAYS360(E12,DATE(2012,3,14)),DAYS360(E12,DATE(2012,3,14))+0))))))&lt;0,0,(IF(AND(MONTH(E12)=2,DAY(E12)=28),DAYS360(E12,DATE(2012,3,14))+3,IF(AND(MONTH(E12)=2,DAY(E12)=29),DAYS360(E12,DATE(2012,3,14))+2,IF(AND(MONTH(DATE(2012,3,14))=2,DAY(DATE(2012,3,14))=28),DAYS360(E12,DATE(2012,3,14))+3,IF(AND(MONTH(DATE(2012,3,14))=2,DAY(DATE(2012,3,14))=29),DAYS360(E12,DATE(2012,3,14))+2,IF(DAY(DATE(2012,3,14))=31,DAYS360(E12,DATE(2012,3,14)),DAYS360(E12,DATE(2012,3,14))+0)))))))</f>
        <v>40394</v>
      </c>
      <c r="I12" s="97"/>
      <c r="J12" s="97"/>
      <c r="K12" s="89"/>
    </row>
    <row r="13" spans="1:11" ht="21" customHeight="1">
      <c r="A13" s="75"/>
      <c r="B13" s="92"/>
      <c r="C13" s="98"/>
      <c r="D13" s="99"/>
      <c r="E13" s="155">
        <f>K8+K10</f>
        <v>0</v>
      </c>
      <c r="F13" s="155"/>
      <c r="G13" s="89" t="s">
        <v>0</v>
      </c>
      <c r="H13" s="97">
        <f>IF(E12&lt;DATE(2012,3,14),IF(AND(MONTH(DATE(2012,3,14))=2,DAY(DATE(2012,3,14))=28),DAYS360(DATE(2012,3,14),E13)+3,IF(AND(MONTH(DATE(2012,3,14))=2,DAY(DATE(2012,3,14))=29),DAYS360(DATE(2012,3,14),E13)+2,IF(AND(MONTH(E13)=2,DAY(E13)=28),DAYS360(DATE(2012,3,14),E13)+3,IF(AND(MONTH(E13)=2,DAY(E13)=29),DAYS360(DATE(2012,3,14),E13)+2,IF(DAY(E13)=31,DAYS360(DATE(2012,3,14),E13),DAYS360(DATE(2012,3,14),E13)+0))))),H14)</f>
        <v>-40394</v>
      </c>
      <c r="I13" s="97"/>
      <c r="J13" s="97" t="s">
        <v>55</v>
      </c>
      <c r="K13" s="97">
        <f>IF(H14&lt;360,H13,IF((H13+H12)&lt;360,H13,360-H12))</f>
        <v>-40394</v>
      </c>
    </row>
    <row r="14" spans="1:11" ht="33" customHeight="1">
      <c r="A14" s="75"/>
      <c r="B14" s="76"/>
      <c r="C14" s="98">
        <f>(E13/360)</f>
        <v>0</v>
      </c>
      <c r="D14" s="168" t="s">
        <v>62</v>
      </c>
      <c r="E14" s="171">
        <f>ROUNDDOWN(C14,0)</f>
        <v>0</v>
      </c>
      <c r="F14" s="172"/>
      <c r="G14" s="100" t="s">
        <v>1</v>
      </c>
      <c r="H14" s="173">
        <f>IF(AND(MONTH(E12)=2,DAY(E12)=28),DAYS360(E12,E13)+3,IF(AND(MONTH(E12)=2,DAY(E12)=29),DAYS360(E12,E13)+2,IF(AND(MONTH(E13)=2,DAY(E13)=28),DAYS360(E12,E13)+3,IF(AND(MONTH(E13)=2,DAY(E13)=29),DAYS360(E12,E13)+2,IF(DAY(E13)=31,DAYS360(E12,E13),DAYS360(E12,E13)+0)))))</f>
        <v>0</v>
      </c>
      <c r="I14" s="174" t="s">
        <v>56</v>
      </c>
      <c r="J14" s="174"/>
      <c r="K14" s="174"/>
    </row>
    <row r="15" spans="1:11" ht="33" customHeight="1">
      <c r="A15" s="75"/>
      <c r="B15" s="76"/>
      <c r="C15" s="98">
        <f>(C14-E14)*12</f>
        <v>0</v>
      </c>
      <c r="D15" s="169"/>
      <c r="E15" s="171">
        <f>ROUNDDOWN(C15,0)</f>
        <v>0</v>
      </c>
      <c r="F15" s="172"/>
      <c r="G15" s="100" t="s">
        <v>2</v>
      </c>
      <c r="H15" s="173"/>
      <c r="I15" s="174"/>
      <c r="J15" s="174"/>
      <c r="K15" s="174"/>
    </row>
    <row r="16" spans="1:11" ht="33" customHeight="1">
      <c r="A16" s="75"/>
      <c r="B16" s="76"/>
      <c r="C16" s="98">
        <f>(C15-E15)*30</f>
        <v>0</v>
      </c>
      <c r="D16" s="170"/>
      <c r="E16" s="171">
        <f>ROUND(C16,0)</f>
        <v>0</v>
      </c>
      <c r="F16" s="172"/>
      <c r="G16" s="100" t="s">
        <v>3</v>
      </c>
      <c r="H16" s="173"/>
      <c r="I16" s="175" t="s">
        <v>57</v>
      </c>
      <c r="J16" s="175"/>
      <c r="K16" s="175"/>
    </row>
    <row r="17" spans="1:11" ht="15" customHeight="1">
      <c r="B17" s="176"/>
      <c r="C17" s="176"/>
      <c r="D17" s="176"/>
      <c r="E17" s="176"/>
      <c r="F17" s="176"/>
      <c r="G17" s="176"/>
      <c r="H17" s="176"/>
      <c r="I17" s="176"/>
      <c r="J17" s="176"/>
      <c r="K17" s="85"/>
    </row>
    <row r="18" spans="1:11" ht="33" customHeight="1">
      <c r="B18" s="177" t="s">
        <v>60</v>
      </c>
      <c r="C18" s="177"/>
      <c r="D18" s="177"/>
      <c r="E18" s="177"/>
      <c r="F18" s="177"/>
      <c r="G18" s="177"/>
      <c r="H18" s="177"/>
      <c r="I18" s="177"/>
      <c r="J18" s="177"/>
      <c r="K18" s="177"/>
    </row>
    <row r="19" spans="1:11" ht="16.149999999999999" customHeight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1:11" ht="33" hidden="1" customHeight="1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1" ht="33" customHeight="1">
      <c r="C21" s="159" t="s">
        <v>64</v>
      </c>
      <c r="D21" s="160"/>
      <c r="E21" s="161"/>
      <c r="F21" s="162"/>
      <c r="G21" s="103"/>
      <c r="H21" s="103"/>
      <c r="I21" s="102"/>
      <c r="J21" s="102"/>
      <c r="K21" s="102"/>
    </row>
    <row r="22" spans="1:11" ht="33" customHeight="1">
      <c r="C22" s="164" t="s">
        <v>63</v>
      </c>
      <c r="D22" s="165"/>
      <c r="E22" s="161"/>
      <c r="F22" s="162"/>
      <c r="G22" s="103"/>
      <c r="H22" s="103">
        <f>DAYS360(E22,E21)</f>
        <v>0</v>
      </c>
      <c r="I22" s="102"/>
      <c r="J22" s="102"/>
      <c r="K22" s="102"/>
    </row>
    <row r="23" spans="1:11" ht="17.45" customHeight="1">
      <c r="A23" s="102"/>
      <c r="B23" s="102"/>
      <c r="C23" s="102"/>
      <c r="D23" s="104"/>
      <c r="E23" s="178">
        <f>IF(AND(MONTH(E22)=2,DAY(E22)=28),DAYS360(E22,E21)+3,IF(AND(MONTH(E22)=2,DAY(E22)=29),DAYS360(E22,E21)+2,IF(AND(MONTH(E21)=2,DAY(E21)=28),DAYS360(E22,E21)+3,IF(AND(MONTH(E21)=2,DAY(E21)=29),DAYS360(E22,E21)+2,IF(DAY(E21)=31,DAYS360(E22,E21),DAYS360(E22,E21)+0)))))</f>
        <v>0</v>
      </c>
      <c r="F23" s="178"/>
      <c r="G23" s="103">
        <f>DAYS360(E22,E21)</f>
        <v>0</v>
      </c>
      <c r="H23" s="103"/>
      <c r="I23" s="102"/>
      <c r="J23" s="102"/>
      <c r="K23" s="102"/>
    </row>
    <row r="24" spans="1:11" ht="33" customHeight="1">
      <c r="C24" s="99">
        <f>(E23/360)</f>
        <v>0</v>
      </c>
      <c r="D24" s="168" t="s">
        <v>62</v>
      </c>
      <c r="E24" s="171">
        <f>ROUNDDOWN(C24,0)</f>
        <v>0</v>
      </c>
      <c r="F24" s="172"/>
      <c r="G24" s="100" t="s">
        <v>1</v>
      </c>
      <c r="H24" s="179"/>
      <c r="I24" s="174" t="s">
        <v>56</v>
      </c>
      <c r="J24" s="174"/>
      <c r="K24" s="174"/>
    </row>
    <row r="25" spans="1:11" ht="33" customHeight="1">
      <c r="C25" s="99">
        <f>(C24-E24)*12</f>
        <v>0</v>
      </c>
      <c r="D25" s="169"/>
      <c r="E25" s="171">
        <f>ROUNDDOWN(C25,0)</f>
        <v>0</v>
      </c>
      <c r="F25" s="172"/>
      <c r="G25" s="100" t="s">
        <v>2</v>
      </c>
      <c r="H25" s="179"/>
      <c r="I25" s="174"/>
      <c r="J25" s="174"/>
      <c r="K25" s="174"/>
    </row>
    <row r="26" spans="1:11" ht="33" customHeight="1">
      <c r="C26" s="99">
        <f>(C25-E25)*30</f>
        <v>0</v>
      </c>
      <c r="D26" s="170"/>
      <c r="E26" s="171">
        <f>ROUND(C26,0)</f>
        <v>0</v>
      </c>
      <c r="F26" s="172"/>
      <c r="G26" s="100" t="s">
        <v>3</v>
      </c>
      <c r="H26" s="179"/>
      <c r="I26" s="175" t="s">
        <v>57</v>
      </c>
      <c r="J26" s="175"/>
      <c r="K26" s="175"/>
    </row>
    <row r="27" spans="1:11" ht="33" customHeight="1">
      <c r="C27" s="107" t="s">
        <v>68</v>
      </c>
    </row>
  </sheetData>
  <sheetProtection algorithmName="SHA-512" hashValue="oTSqeDAEWrDaZAZUj8A60QQ9ABR5lFhA/48ZFAsRCwlpN6UkBqaX4Ep4EESxm/baBZoxXhkwu9JQUu+VZoOWdw==" saltValue="bRm49I1T6ahQE3tT1N5Y+A==" spinCount="100000" sheet="1" objects="1" scenarios="1"/>
  <mergeCells count="34">
    <mergeCell ref="E23:F23"/>
    <mergeCell ref="D24:D26"/>
    <mergeCell ref="E24:F24"/>
    <mergeCell ref="H24:H26"/>
    <mergeCell ref="I24:K25"/>
    <mergeCell ref="E25:F25"/>
    <mergeCell ref="E26:F26"/>
    <mergeCell ref="I26:K26"/>
    <mergeCell ref="B17:J17"/>
    <mergeCell ref="B18:K18"/>
    <mergeCell ref="C21:D21"/>
    <mergeCell ref="E21:F21"/>
    <mergeCell ref="C22:D22"/>
    <mergeCell ref="E22:F22"/>
    <mergeCell ref="D14:D16"/>
    <mergeCell ref="E14:F14"/>
    <mergeCell ref="H14:H16"/>
    <mergeCell ref="I14:K15"/>
    <mergeCell ref="E15:F15"/>
    <mergeCell ref="E16:F16"/>
    <mergeCell ref="I16:K16"/>
    <mergeCell ref="B1:I2"/>
    <mergeCell ref="C4:K4"/>
    <mergeCell ref="E13:F13"/>
    <mergeCell ref="C3:D3"/>
    <mergeCell ref="H3:K3"/>
    <mergeCell ref="B6:K6"/>
    <mergeCell ref="C8:D8"/>
    <mergeCell ref="E8:F8"/>
    <mergeCell ref="C9:D9"/>
    <mergeCell ref="E9:F9"/>
    <mergeCell ref="C10:D10"/>
    <mergeCell ref="E11:G11"/>
    <mergeCell ref="E12:F12"/>
  </mergeCells>
  <hyperlinks>
    <hyperlink ref="I16:K16" r:id="rId1" display="Cliquer ici pour voir les grilles indiciaires" xr:uid="{B0578F7E-634D-4055-87B0-03E5E9C6463B}"/>
    <hyperlink ref="I26:K26" r:id="rId2" display="Cliquer ici pour voir les grilles indiciaires" xr:uid="{4E08BCA5-52F7-49B4-A6B6-3572644356E5}"/>
    <hyperlink ref="C27" location="'Explication du droit'!A1" display="Retour à la page d'accueil" xr:uid="{68E31011-1794-49E8-8EB3-3EA0CE841EA0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BCA55-7225-4D26-9D9F-437B7F5930E1}">
  <sheetPr>
    <tabColor theme="7" tint="-0.249977111117893"/>
  </sheetPr>
  <dimension ref="A1:XFD35"/>
  <sheetViews>
    <sheetView showGridLines="0" showRowColHeaders="0" zoomScaleNormal="100" workbookViewId="0">
      <selection activeCell="D8" sqref="D8:D10"/>
    </sheetView>
  </sheetViews>
  <sheetFormatPr baseColWidth="10" defaultColWidth="0" defaultRowHeight="15.95" customHeight="1" zeroHeight="1"/>
  <cols>
    <col min="1" max="1" width="4.42578125" style="1" customWidth="1"/>
    <col min="2" max="2" width="49.28515625" style="1" customWidth="1"/>
    <col min="3" max="3" width="0.140625" style="1" hidden="1" customWidth="1"/>
    <col min="4" max="4" width="14.140625" style="1" customWidth="1"/>
    <col min="5" max="5" width="11.42578125" style="1" customWidth="1"/>
    <col min="6" max="6" width="11.5703125" style="1" customWidth="1"/>
    <col min="7" max="7" width="2.28515625" style="1" customWidth="1"/>
    <col min="8" max="8" width="27.42578125" style="1" customWidth="1"/>
    <col min="9" max="9" width="14" style="1" customWidth="1"/>
    <col min="10" max="16383" width="11.5703125" style="1" hidden="1"/>
    <col min="16384" max="16384" width="10.7109375" style="1" hidden="1" customWidth="1"/>
  </cols>
  <sheetData>
    <row r="1" spans="1:11" ht="50.45" customHeight="1">
      <c r="A1" s="180" t="s">
        <v>70</v>
      </c>
      <c r="B1" s="180"/>
      <c r="C1" s="180"/>
      <c r="D1" s="180"/>
      <c r="E1" s="180"/>
      <c r="F1" s="180"/>
      <c r="G1" s="180"/>
      <c r="H1" s="180"/>
      <c r="I1" s="131"/>
      <c r="J1" s="108"/>
      <c r="K1" s="108"/>
    </row>
    <row r="2" spans="1:11" ht="44.25" customHeight="1">
      <c r="A2" s="132"/>
      <c r="B2" s="181" t="s">
        <v>69</v>
      </c>
      <c r="C2" s="181"/>
      <c r="D2" s="181"/>
      <c r="E2" s="181"/>
      <c r="F2" s="181"/>
      <c r="G2" s="181"/>
      <c r="H2" s="181"/>
      <c r="I2" s="131"/>
      <c r="J2" s="108"/>
      <c r="K2" s="108"/>
    </row>
    <row r="3" spans="1:11" s="116" customFormat="1" ht="6.6" customHeight="1">
      <c r="A3" s="111"/>
      <c r="B3" s="128"/>
      <c r="C3" s="113"/>
      <c r="D3" s="113"/>
      <c r="E3" s="111"/>
      <c r="F3" s="114"/>
      <c r="G3" s="114"/>
      <c r="H3" s="114"/>
      <c r="I3" s="114"/>
      <c r="J3" s="115"/>
      <c r="K3" s="115"/>
    </row>
    <row r="4" spans="1:11" s="116" customFormat="1" ht="61.15" customHeight="1">
      <c r="A4" s="154" t="s">
        <v>67</v>
      </c>
      <c r="B4" s="154"/>
      <c r="C4" s="154"/>
      <c r="D4" s="154"/>
      <c r="E4" s="154"/>
      <c r="F4" s="154"/>
      <c r="G4" s="154"/>
      <c r="H4" s="154"/>
      <c r="I4" s="154"/>
      <c r="J4" s="115"/>
      <c r="K4" s="115"/>
    </row>
    <row r="5" spans="1:11" ht="10.15" customHeight="1">
      <c r="A5" s="111"/>
      <c r="B5" s="112"/>
      <c r="C5" s="113"/>
      <c r="D5" s="113"/>
      <c r="E5" s="111"/>
      <c r="F5" s="114"/>
      <c r="G5" s="114"/>
      <c r="H5" s="114"/>
      <c r="I5" s="114"/>
    </row>
    <row r="6" spans="1:11" ht="27" customHeight="1">
      <c r="A6" s="156" t="s">
        <v>71</v>
      </c>
      <c r="B6" s="156"/>
      <c r="C6" s="105"/>
      <c r="D6" s="110"/>
      <c r="E6" s="110"/>
    </row>
    <row r="7" spans="1:11" ht="10.15" customHeight="1">
      <c r="A7" s="105"/>
      <c r="B7" s="105"/>
      <c r="C7" s="105"/>
      <c r="D7" s="110"/>
      <c r="E7" s="110"/>
    </row>
    <row r="8" spans="1:11" ht="33" customHeight="1">
      <c r="B8" s="126" t="s">
        <v>74</v>
      </c>
      <c r="C8" s="119"/>
      <c r="D8" s="120"/>
      <c r="E8" s="39"/>
    </row>
    <row r="9" spans="1:11" ht="33" customHeight="1">
      <c r="B9" s="127" t="s">
        <v>72</v>
      </c>
      <c r="C9" s="121"/>
      <c r="D9" s="120"/>
      <c r="E9" s="39"/>
    </row>
    <row r="10" spans="1:11" ht="33" customHeight="1">
      <c r="B10" s="127" t="s">
        <v>73</v>
      </c>
      <c r="C10" s="121"/>
      <c r="D10" s="120"/>
      <c r="E10" s="39"/>
    </row>
    <row r="11" spans="1:11" ht="15.6" hidden="1" customHeight="1">
      <c r="B11" s="109"/>
      <c r="D11" s="117">
        <f>IF(AND(MONTH(D8)=2,DAY(D8)=28),DAYS360(D8,D9)+3,IF(AND(MONTH(D8)=2,DAY(D8)=29),DAYS360(D8,D9)+2,IF(AND(MONTH(D9)=2,DAY(D9)=28),DAYS360(D8,D9)+3,IF(AND(MONTH(D9)=2,DAY(D9)=29),DAYS360(D8,D9)+2,IF(DAY(D9)=31,DAYS360(D8,D9),DAYS360(D8,D9)+0)))))</f>
        <v>0</v>
      </c>
      <c r="E11" s="118" t="s">
        <v>0</v>
      </c>
    </row>
    <row r="12" spans="1:11" ht="19.899999999999999" customHeight="1">
      <c r="B12" s="39"/>
      <c r="C12" s="39"/>
      <c r="D12" s="39"/>
      <c r="E12" s="39"/>
    </row>
    <row r="13" spans="1:11" ht="33" customHeight="1">
      <c r="B13" s="182" t="s">
        <v>75</v>
      </c>
      <c r="C13" s="122"/>
      <c r="D13" s="123">
        <f>ROUNDDOWN(C14,0)</f>
        <v>0</v>
      </c>
      <c r="E13" s="124" t="s">
        <v>1</v>
      </c>
    </row>
    <row r="14" spans="1:11" ht="33" customHeight="1">
      <c r="B14" s="183"/>
      <c r="C14" s="125">
        <f>D11/360</f>
        <v>0</v>
      </c>
      <c r="D14" s="123">
        <f>ROUNDDOWN(C15,0)</f>
        <v>0</v>
      </c>
      <c r="E14" s="124" t="s">
        <v>2</v>
      </c>
    </row>
    <row r="15" spans="1:11" ht="33" customHeight="1">
      <c r="B15" s="184"/>
      <c r="C15" s="125">
        <f>(C14-D13)*12</f>
        <v>0</v>
      </c>
      <c r="D15" s="123">
        <f>ROUND(C16,0)</f>
        <v>0</v>
      </c>
      <c r="E15" s="124" t="s">
        <v>3</v>
      </c>
    </row>
    <row r="16" spans="1:11" s="116" customFormat="1" ht="15.95" customHeight="1">
      <c r="B16" s="129"/>
      <c r="C16" s="130">
        <f>(C15-D14)*30</f>
        <v>0</v>
      </c>
    </row>
    <row r="17" spans="2:3" ht="15.95" customHeight="1">
      <c r="B17" s="107" t="s">
        <v>68</v>
      </c>
      <c r="C17" s="107" t="s">
        <v>68</v>
      </c>
    </row>
    <row r="18" spans="2:3" ht="12" customHeight="1"/>
    <row r="20" spans="2:3" ht="22.9" hidden="1" customHeight="1"/>
    <row r="33" s="1" customFormat="1" ht="15.95" hidden="1" customHeight="1"/>
    <row r="34" s="1" customFormat="1" ht="15.95" hidden="1" customHeight="1"/>
    <row r="35" s="1" customFormat="1" ht="15.95" hidden="1" customHeight="1"/>
  </sheetData>
  <sheetProtection algorithmName="SHA-512" hashValue="sWaVP3cAhDFGVk/YX28ezzQ4irPf7nJOVmY3kR2TO52bbResNKlufwT92IEpHIUcI9Q99/S4fw5zH5NgKR+xug==" saltValue="zFUI0rDNyRDzNP/OfvnhsQ==" spinCount="100000" sheet="1" selectLockedCells="1"/>
  <mergeCells count="5">
    <mergeCell ref="A6:B6"/>
    <mergeCell ref="A4:I4"/>
    <mergeCell ref="A1:H1"/>
    <mergeCell ref="B2:H2"/>
    <mergeCell ref="B13:B15"/>
  </mergeCells>
  <hyperlinks>
    <hyperlink ref="C17" location="'Explication du droit'!A1" display="Retour à la page d'accueil" xr:uid="{8FB57D60-C005-4768-BAA2-6B0EBC158D63}"/>
    <hyperlink ref="B17" location="'Explication du droit'!A1" display="Retour à la page d'accueil" xr:uid="{2D7EA0BF-1D93-4FF8-9E2F-780612299EBA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Explication du droit</vt:lpstr>
      <vt:lpstr> v1</vt:lpstr>
      <vt:lpstr>avec conservation d'ancienneté</vt:lpstr>
      <vt:lpstr>sans conservation d'ancienneté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Marlène GIROD</dc:creator>
  <cp:lastModifiedBy>Marlène GIROD</cp:lastModifiedBy>
  <dcterms:created xsi:type="dcterms:W3CDTF">2023-01-19T12:54:26Z</dcterms:created>
  <dcterms:modified xsi:type="dcterms:W3CDTF">2023-03-14T08:24:00Z</dcterms:modified>
</cp:coreProperties>
</file>