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m.girod\Desktop\modèles d'arrêtés\TITULARISATION\"/>
    </mc:Choice>
  </mc:AlternateContent>
  <xr:revisionPtr revIDLastSave="0" documentId="13_ncr:1_{C7A3AB48-ECFD-4328-B8A4-EC1C167805A0}" xr6:coauthVersionLast="47" xr6:coauthVersionMax="47" xr10:uidLastSave="{00000000-0000-0000-0000-000000000000}"/>
  <bookViews>
    <workbookView xWindow="-23148" yWindow="2268" windowWidth="23256" windowHeight="12576" xr2:uid="{3C3F381C-BE86-4E4E-B6B3-220BF16A2AC8}"/>
  </bookViews>
  <sheets>
    <sheet name="reliquat à la titularisation" sheetId="3" r:id="rId1"/>
    <sheet name="incidence du temps partiel" sheetId="1" r:id="rId2"/>
  </sheets>
  <definedNames>
    <definedName name="ANREEL">'incidence du temps partiel'!$U$22</definedName>
    <definedName name="ANSINIT">'incidence du temps partiel'!$G$18</definedName>
    <definedName name="ANSREEL1">'incidence du temps partiel'!$U$19</definedName>
    <definedName name="ANSREEL2">'incidence du temps partiel'!$U$20</definedName>
    <definedName name="ANSREEL3">'incidence du temps partiel'!$U$21</definedName>
    <definedName name="ANSTHEO1">'incidence du temps partiel'!$Q$19</definedName>
    <definedName name="ANSTHEO2">'incidence du temps partiel'!$Q$20</definedName>
    <definedName name="ANSTHEO3">'incidence du temps partiel'!$Q$21</definedName>
    <definedName name="ANTHEO">'incidence du temps partiel'!$Q$22</definedName>
    <definedName name="DEBPER1">'incidence du temps partiel'!$D$19</definedName>
    <definedName name="DEBPER2">'incidence du temps partiel'!$D$20</definedName>
    <definedName name="DEBPER3">'incidence du temps partiel'!$D$21</definedName>
    <definedName name="DEBSTG">'incidence du temps partiel'!$D$18</definedName>
    <definedName name="DURINIT">'incidence du temps partiel'!$J$18</definedName>
    <definedName name="DURREEL">'incidence du temps partiel'!$N$22</definedName>
    <definedName name="DURREEL1">'incidence du temps partiel'!$N$19</definedName>
    <definedName name="DURREEL2">'incidence du temps partiel'!$N$20</definedName>
    <definedName name="DURREEL3">'incidence du temps partiel'!$N$21</definedName>
    <definedName name="DURREELS">'incidence du temps partiel'!$N$19:$N$21</definedName>
    <definedName name="DURTHEO">'incidence du temps partiel'!$J$22</definedName>
    <definedName name="DURTHEO1">'incidence du temps partiel'!$J$19</definedName>
    <definedName name="DURTHEO2">'incidence du temps partiel'!$J$20</definedName>
    <definedName name="DURTHEO3">'incidence du temps partiel'!$J$21</definedName>
    <definedName name="FINSTG">'incidence du temps partiel'!$F$22</definedName>
    <definedName name="FINSTGTHEO">'incidence du temps partiel'!$F$18</definedName>
    <definedName name="JOURREEL">'incidence du temps partiel'!$W$22</definedName>
    <definedName name="JOURSINIT">'incidence du temps partiel'!$I$18</definedName>
    <definedName name="JOURSREEL1">'incidence du temps partiel'!$W$19</definedName>
    <definedName name="JOURSREEL2">'incidence du temps partiel'!$W$20</definedName>
    <definedName name="JOURSREEL3">'incidence du temps partiel'!$W$21</definedName>
    <definedName name="JOURSTHEO1">'incidence du temps partiel'!$S$19</definedName>
    <definedName name="JOURSTHEO2">'incidence du temps partiel'!$S$20</definedName>
    <definedName name="JOURSTHEO3">'incidence du temps partiel'!$S$21</definedName>
    <definedName name="JOURTHEO">'incidence du temps partiel'!$S$22</definedName>
    <definedName name="MOIREEL">'incidence du temps partiel'!$V$22</definedName>
    <definedName name="MOISINIT">'incidence du temps partiel'!$H$18</definedName>
    <definedName name="MOISREEL1">'incidence du temps partiel'!$V$19</definedName>
    <definedName name="MOISREEL2">'incidence du temps partiel'!$V$20</definedName>
    <definedName name="MOISREEL3">'incidence du temps partiel'!$V$21</definedName>
    <definedName name="MOISTHEO1">'incidence du temps partiel'!$R$19</definedName>
    <definedName name="MOISTHEO2">'incidence du temps partiel'!$R$20</definedName>
    <definedName name="MOISTHEO3">'incidence du temps partiel'!$R$21</definedName>
    <definedName name="MOITHEO">'incidence du temps partiel'!$R$22</definedName>
    <definedName name="TAUXPER1">'incidence du temps partiel'!$E$19</definedName>
    <definedName name="TAUXPER2">'incidence du temps partiel'!$E$20</definedName>
    <definedName name="TAUXPER3">'incidence du temps partiel'!$E$21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3" l="1"/>
  <c r="E12" i="3" s="1"/>
  <c r="J7" i="3"/>
  <c r="E22" i="3"/>
  <c r="C23" i="3" s="1"/>
  <c r="H11" i="3"/>
  <c r="E10" i="3"/>
  <c r="H7" i="3"/>
  <c r="H13" i="3" l="1"/>
  <c r="C13" i="3"/>
  <c r="H12" i="3"/>
  <c r="E23" i="3"/>
  <c r="C24" i="3" s="1"/>
  <c r="K12" i="3" l="1"/>
  <c r="E24" i="3"/>
  <c r="C25" i="3" s="1"/>
  <c r="E25" i="3" s="1"/>
  <c r="E13" i="3"/>
  <c r="C14" i="3" s="1"/>
  <c r="E14" i="3" l="1"/>
  <c r="C15" i="3" s="1"/>
  <c r="E15" i="3" s="1"/>
  <c r="A26" i="1" l="1"/>
  <c r="D22" i="1"/>
  <c r="J21" i="1"/>
  <c r="N21" i="1" s="1"/>
  <c r="U21" i="1" s="1"/>
  <c r="O19" i="1"/>
  <c r="N19" i="1"/>
  <c r="U19" i="1" s="1"/>
  <c r="J18" i="1"/>
  <c r="F18" i="1"/>
  <c r="J19" i="1" l="1"/>
  <c r="O21" i="1"/>
  <c r="Q21" i="1"/>
  <c r="R21" i="1" s="1"/>
  <c r="V19" i="1"/>
  <c r="W19" i="1" s="1"/>
  <c r="V21" i="1"/>
  <c r="W21" i="1" s="1"/>
  <c r="N20" i="1" l="1"/>
  <c r="J20" i="1" s="1"/>
  <c r="Q19" i="1"/>
  <c r="K19" i="1"/>
  <c r="S21" i="1"/>
  <c r="G21" i="1" s="1"/>
  <c r="K21" i="1"/>
  <c r="Q20" i="1" l="1"/>
  <c r="R20" i="1" s="1"/>
  <c r="S20" i="1" s="1"/>
  <c r="J22" i="1"/>
  <c r="Q22" i="1" s="1"/>
  <c r="R22" i="1" s="1"/>
  <c r="S22" i="1" s="1"/>
  <c r="O20" i="1"/>
  <c r="U20" i="1"/>
  <c r="V20" i="1" s="1"/>
  <c r="W20" i="1" s="1"/>
  <c r="K20" i="1" s="1"/>
  <c r="N22" i="1"/>
  <c r="U22" i="1" s="1"/>
  <c r="R19" i="1"/>
  <c r="G20" i="1" l="1"/>
  <c r="V22" i="1"/>
  <c r="W22" i="1" s="1"/>
  <c r="F20" i="1"/>
  <c r="G22" i="1"/>
  <c r="S19" i="1"/>
  <c r="G19" i="1" s="1"/>
  <c r="K22" i="1" l="1"/>
  <c r="F22" i="1"/>
  <c r="D24" i="1" l="1"/>
  <c r="F21" i="1"/>
</calcChain>
</file>

<file path=xl/sharedStrings.xml><?xml version="1.0" encoding="utf-8"?>
<sst xmlns="http://schemas.openxmlformats.org/spreadsheetml/2006/main" count="54" uniqueCount="47">
  <si>
    <t>OUTIL DE CALCUL</t>
  </si>
  <si>
    <t>Compléter les cases :</t>
  </si>
  <si>
    <t>les cases</t>
  </si>
  <si>
    <t>se complètent automatiquement</t>
  </si>
  <si>
    <t>Pour les dates, mettre en format jj/mm/aaaa</t>
  </si>
  <si>
    <t>débute le</t>
  </si>
  <si>
    <t>Taux d'activité</t>
  </si>
  <si>
    <t>fini le</t>
  </si>
  <si>
    <r>
      <rPr>
        <b/>
        <sz val="9"/>
        <color indexed="61"/>
        <rFont val="Tahoma"/>
        <family val="2"/>
      </rPr>
      <t>A</t>
    </r>
    <r>
      <rPr>
        <sz val="9"/>
        <color indexed="61"/>
        <rFont val="Tahoma"/>
        <family val="2"/>
      </rPr>
      <t>n(s)</t>
    </r>
  </si>
  <si>
    <r>
      <rPr>
        <b/>
        <sz val="9"/>
        <color indexed="61"/>
        <rFont val="Tahoma"/>
        <family val="2"/>
      </rPr>
      <t>M</t>
    </r>
    <r>
      <rPr>
        <sz val="9"/>
        <color indexed="61"/>
        <rFont val="Tahoma"/>
        <family val="2"/>
      </rPr>
      <t>ois</t>
    </r>
  </si>
  <si>
    <r>
      <rPr>
        <b/>
        <sz val="9"/>
        <color indexed="61"/>
        <rFont val="Tahoma"/>
        <family val="2"/>
      </rPr>
      <t>J</t>
    </r>
    <r>
      <rPr>
        <sz val="9"/>
        <color indexed="61"/>
        <rFont val="Tahoma"/>
        <family val="2"/>
      </rPr>
      <t>our(s)</t>
    </r>
  </si>
  <si>
    <r>
      <t>30</t>
    </r>
    <r>
      <rPr>
        <i/>
        <vertAlign val="superscript"/>
        <sz val="9"/>
        <rFont val="Tahoma"/>
        <family val="2"/>
      </rPr>
      <t>èmes</t>
    </r>
  </si>
  <si>
    <r>
      <rPr>
        <b/>
        <sz val="9"/>
        <color indexed="51"/>
        <rFont val="Tahoma"/>
        <family val="2"/>
      </rPr>
      <t>A</t>
    </r>
    <r>
      <rPr>
        <sz val="9"/>
        <color indexed="51"/>
        <rFont val="Tahoma"/>
        <family val="2"/>
      </rPr>
      <t>n(s)</t>
    </r>
  </si>
  <si>
    <r>
      <rPr>
        <b/>
        <sz val="9"/>
        <color indexed="51"/>
        <rFont val="Tahoma"/>
        <family val="2"/>
      </rPr>
      <t>M</t>
    </r>
    <r>
      <rPr>
        <sz val="9"/>
        <color indexed="51"/>
        <rFont val="Tahoma"/>
        <family val="2"/>
      </rPr>
      <t>ois</t>
    </r>
  </si>
  <si>
    <r>
      <rPr>
        <b/>
        <sz val="9"/>
        <color indexed="51"/>
        <rFont val="Tahoma"/>
        <family val="2"/>
      </rPr>
      <t>J</t>
    </r>
    <r>
      <rPr>
        <sz val="9"/>
        <color indexed="51"/>
        <rFont val="Tahoma"/>
        <family val="2"/>
      </rPr>
      <t>our(s)</t>
    </r>
  </si>
  <si>
    <t>Durée théorique</t>
  </si>
  <si>
    <t>Durée réelle</t>
  </si>
  <si>
    <t>le stage théorique</t>
  </si>
  <si>
    <t>dont période 1</t>
  </si>
  <si>
    <t>dont période 2</t>
  </si>
  <si>
    <t>dont période 3</t>
  </si>
  <si>
    <t>le stage réel</t>
  </si>
  <si>
    <t>Date Titularisation calculée</t>
  </si>
  <si>
    <t>CALCUL DU RELIQUAT D'ANCIENNETE 
A LA TITULARISATION</t>
  </si>
  <si>
    <t>Compléter les cases :
Pour les dates, mettre en format jj/mm/aaaa</t>
  </si>
  <si>
    <t>cas 1 : le dernier arrêté avant la titularisation mentionne un reliquat d'ancienneté</t>
  </si>
  <si>
    <t>Date d'effet de la titularisation</t>
  </si>
  <si>
    <t>Date d'effet du dernier arrêté avant titularisation mentionnant un reliquat d'ancienneté</t>
  </si>
  <si>
    <t>Reliquat d'ancienneté mentionné
 dans l'arrêté de nomination ou de classement</t>
  </si>
  <si>
    <t>an(s)</t>
  </si>
  <si>
    <t>mois</t>
  </si>
  <si>
    <t>jour(s)</t>
  </si>
  <si>
    <t>JOURS</t>
  </si>
  <si>
    <t>1 a : 100%</t>
  </si>
  <si>
    <t>Reliquat d'ancienneté 
à mentionner dans l'arrêté de titularisation</t>
  </si>
  <si>
    <t>AN(S)</t>
  </si>
  <si>
    <t>MOIS</t>
  </si>
  <si>
    <t>JOUR(S)</t>
  </si>
  <si>
    <t>cas 2 : le dernier arrêté avant la titularisation est un avancement d'échelon
sans reliquat d'ancienneté</t>
  </si>
  <si>
    <t>Date d'effet de l'avancement d'échelon pendant le stage 
("sans reliquat d'ancienneté" mentionné dans cet acte)</t>
  </si>
  <si>
    <t>NOTICE POUR COMPLETER L'OUTIL</t>
  </si>
  <si>
    <r>
      <t xml:space="preserve">                   </t>
    </r>
    <r>
      <rPr>
        <sz val="10"/>
        <color theme="6" tint="0.39997558519241921"/>
        <rFont val="Tahoma"/>
        <family val="2"/>
      </rPr>
      <t xml:space="preserve"> </t>
    </r>
    <r>
      <rPr>
        <b/>
        <sz val="10"/>
        <color theme="6" tint="0.39997558519241921"/>
        <rFont val="Tahoma"/>
        <family val="2"/>
      </rPr>
      <t xml:space="preserve"> L'agent a été nommé adjoint administratif stagaire le 1er janvier 2023.
                     A compter du 01/04/2023, il est placé à temps partiel à 80% pour une durée de 3 ans.
</t>
    </r>
    <r>
      <rPr>
        <b/>
        <sz val="10"/>
        <rFont val="Tahoma"/>
        <family val="2"/>
      </rPr>
      <t xml:space="preserve">
</t>
    </r>
    <r>
      <rPr>
        <sz val="10"/>
        <rFont val="Tahoma"/>
        <family val="2"/>
      </rPr>
      <t xml:space="preserve">        Je complète la 1ère ligne : la date de début de stage soit le 01/01/2023 et la durée théorique du stage 1 an.
        Je découpe le stage théorique en 2 périodes :
                    - la période 1 commence le 01/01/2023, le taux d'activité est de 100%,
                    - la période 2 commence le 01/04/2023, le taux d'activité est de 80%.
</t>
    </r>
  </si>
  <si>
    <t>2 exemples</t>
  </si>
  <si>
    <r>
      <t xml:space="preserve">                   </t>
    </r>
    <r>
      <rPr>
        <sz val="10"/>
        <color theme="6" tint="0.39997558519241921"/>
        <rFont val="Tahoma"/>
        <family val="2"/>
      </rPr>
      <t xml:space="preserve"> </t>
    </r>
    <r>
      <rPr>
        <b/>
        <sz val="10"/>
        <color theme="6" tint="0.39997558519241921"/>
        <rFont val="Tahoma"/>
        <family val="2"/>
      </rPr>
      <t xml:space="preserve"> L'agent a été nommé adjoint administratif stagaire le 1er janvier 2023.
                     Il est placé à temps partiel à 90% dès sa nomination stagiaire pour une durée de 3 ans.
</t>
    </r>
    <r>
      <rPr>
        <b/>
        <sz val="10"/>
        <rFont val="Tahoma"/>
        <family val="2"/>
      </rPr>
      <t xml:space="preserve">
</t>
    </r>
    <r>
      <rPr>
        <sz val="10"/>
        <rFont val="Tahoma"/>
        <family val="2"/>
      </rPr>
      <t xml:space="preserve">        Je complète la 1ère ligne : la date de début de stage soit le 01/01/2023 et la durée théorique du stage 1 an.
        Je complète la période 1 qui commence le 01/01/2023 avec un taux d'activité à 90%.</t>
    </r>
  </si>
  <si>
    <t>Date de titularisation calculée automatiquement</t>
  </si>
  <si>
    <t>CALCUL DE LA DATE D'EFFET DE LA TITULARISATION 
SI TEMPS PARTIEL PENDANT LE STAGE</t>
  </si>
  <si>
    <t>L'outil va calculer automatiquement : 
- la date de fin du stage théorique et du stage réel, 
- la durée du stage réel,
- la date de titularisation.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</si>
</sst>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76" x14ac:knownFonts="1">
    <font>
      <sz val="11"/>
      <color theme="1"/>
      <name val="Calibri"/>
      <family val="2"/>
      <scheme val="minor"/>
    </font>
    <font>
      <sz val="11"/>
      <color theme="1"/>
      <name val="Calibri"/>
      <family val="2"/>
      <scheme val="minor"/>
    </font>
    <font>
      <b/>
      <sz val="20"/>
      <color theme="0"/>
      <name val="Century Gothic"/>
      <family val="2"/>
    </font>
    <font>
      <sz val="16"/>
      <color theme="1"/>
      <name val="Wingdings"/>
      <charset val="2"/>
    </font>
    <font>
      <sz val="11"/>
      <name val="Tahoma"/>
      <family val="2"/>
    </font>
    <font>
      <b/>
      <sz val="16"/>
      <color theme="0"/>
      <name val="Tahoma"/>
      <family val="2"/>
    </font>
    <font>
      <b/>
      <sz val="18"/>
      <color theme="0"/>
      <name val="Tahoma"/>
      <family val="2"/>
    </font>
    <font>
      <b/>
      <sz val="11"/>
      <color theme="0"/>
      <name val="Tahoma"/>
      <family val="2"/>
    </font>
    <font>
      <b/>
      <sz val="12"/>
      <name val="Tahoma"/>
      <family val="2"/>
    </font>
    <font>
      <b/>
      <sz val="11"/>
      <name val="Tahoma"/>
      <family val="2"/>
    </font>
    <font>
      <sz val="9"/>
      <color theme="6"/>
      <name val="Tahoma"/>
      <family val="2"/>
    </font>
    <font>
      <b/>
      <sz val="9"/>
      <color indexed="61"/>
      <name val="Tahoma"/>
      <family val="2"/>
    </font>
    <font>
      <sz val="9"/>
      <color indexed="61"/>
      <name val="Tahoma"/>
      <family val="2"/>
    </font>
    <font>
      <i/>
      <sz val="9"/>
      <name val="Tahoma"/>
      <family val="2"/>
    </font>
    <font>
      <i/>
      <vertAlign val="superscript"/>
      <sz val="9"/>
      <name val="Tahoma"/>
      <family val="2"/>
    </font>
    <font>
      <sz val="9"/>
      <color theme="7" tint="-0.249977111117893"/>
      <name val="Tahoma"/>
      <family val="2"/>
    </font>
    <font>
      <b/>
      <sz val="9"/>
      <color indexed="51"/>
      <name val="Tahoma"/>
      <family val="2"/>
    </font>
    <font>
      <sz val="9"/>
      <color indexed="51"/>
      <name val="Tahoma"/>
      <family val="2"/>
    </font>
    <font>
      <sz val="9"/>
      <name val="Tahoma"/>
      <family val="2"/>
    </font>
    <font>
      <sz val="10"/>
      <name val="Tahoma"/>
      <family val="2"/>
    </font>
    <font>
      <b/>
      <sz val="11"/>
      <color theme="6"/>
      <name val="Tahoma"/>
      <family val="2"/>
    </font>
    <font>
      <sz val="8"/>
      <color theme="6"/>
      <name val="Tahoma"/>
      <family val="2"/>
    </font>
    <font>
      <b/>
      <sz val="11"/>
      <color theme="7" tint="-0.249977111117893"/>
      <name val="Tahoma"/>
      <family val="2"/>
    </font>
    <font>
      <b/>
      <i/>
      <sz val="8"/>
      <color indexed="10"/>
      <name val="Tahoma"/>
      <family val="2"/>
    </font>
    <font>
      <b/>
      <sz val="12"/>
      <color theme="6"/>
      <name val="Tahoma"/>
      <family val="2"/>
    </font>
    <font>
      <b/>
      <sz val="9"/>
      <name val="Tahoma"/>
      <family val="2"/>
    </font>
    <font>
      <sz val="9"/>
      <color theme="1"/>
      <name val="Tahoma"/>
      <family val="2"/>
    </font>
    <font>
      <b/>
      <sz val="11"/>
      <color theme="6" tint="-0.249977111117893"/>
      <name val="Tahoma"/>
      <family val="2"/>
    </font>
    <font>
      <b/>
      <i/>
      <sz val="9"/>
      <color indexed="10"/>
      <name val="Tahoma"/>
      <family val="2"/>
    </font>
    <font>
      <sz val="10"/>
      <name val="Arial"/>
      <family val="2"/>
    </font>
    <font>
      <i/>
      <sz val="9"/>
      <color theme="6" tint="-0.249977111117893"/>
      <name val="Tahoma"/>
      <family val="2"/>
    </font>
    <font>
      <sz val="9"/>
      <color theme="6" tint="-0.249977111117893"/>
      <name val="Tahoma"/>
      <family val="2"/>
    </font>
    <font>
      <b/>
      <i/>
      <sz val="9"/>
      <color theme="7" tint="-0.249977111117893"/>
      <name val="Tahoma"/>
      <family val="2"/>
    </font>
    <font>
      <b/>
      <sz val="9"/>
      <color theme="0"/>
      <name val="Tahoma"/>
      <family val="2"/>
    </font>
    <font>
      <b/>
      <sz val="9"/>
      <color indexed="10"/>
      <name val="Tahoma"/>
      <family val="2"/>
    </font>
    <font>
      <b/>
      <sz val="12"/>
      <color theme="7" tint="-0.249977111117893"/>
      <name val="Tahoma"/>
      <family val="2"/>
    </font>
    <font>
      <sz val="9"/>
      <color theme="0"/>
      <name val="Tahoma"/>
      <family val="2"/>
    </font>
    <font>
      <sz val="11"/>
      <color theme="3" tint="0.39997558519241921"/>
      <name val="Tahoma"/>
      <family val="2"/>
    </font>
    <font>
      <b/>
      <i/>
      <sz val="9"/>
      <color theme="0"/>
      <name val="Tahoma"/>
      <family val="2"/>
    </font>
    <font>
      <sz val="10"/>
      <color theme="0"/>
      <name val="Arial"/>
      <family val="2"/>
    </font>
    <font>
      <sz val="11"/>
      <color theme="1"/>
      <name val="Tahoma"/>
      <family val="2"/>
    </font>
    <font>
      <b/>
      <sz val="14"/>
      <color rgb="FF000000"/>
      <name val="Tahoma"/>
      <family val="2"/>
    </font>
    <font>
      <sz val="10"/>
      <color rgb="FF000000"/>
      <name val="Tahoma"/>
      <family val="2"/>
    </font>
    <font>
      <b/>
      <sz val="9"/>
      <color theme="7" tint="-0.249977111117893"/>
      <name val="Tahoma"/>
      <family val="2"/>
    </font>
    <font>
      <b/>
      <sz val="15"/>
      <color theme="4" tint="0.79998168889431442"/>
      <name val="Century Gothic"/>
      <family val="2"/>
    </font>
    <font>
      <b/>
      <sz val="10"/>
      <color theme="4" tint="0.79998168889431442"/>
      <name val="Century Gothic"/>
      <family val="2"/>
    </font>
    <font>
      <sz val="11"/>
      <color theme="4" tint="0.79998168889431442"/>
      <name val="Tahoma"/>
      <family val="2"/>
    </font>
    <font>
      <sz val="8"/>
      <name val="Tahoma"/>
      <family val="2"/>
    </font>
    <font>
      <sz val="14"/>
      <name val="Tahoma"/>
      <family val="2"/>
    </font>
    <font>
      <b/>
      <sz val="11"/>
      <color rgb="FF000000"/>
      <name val="Tahoma"/>
      <family val="2"/>
    </font>
    <font>
      <b/>
      <sz val="10"/>
      <color rgb="FF000000"/>
      <name val="Tahoma"/>
      <family val="2"/>
    </font>
    <font>
      <b/>
      <sz val="12"/>
      <color theme="0"/>
      <name val="Tahoma"/>
      <family val="2"/>
    </font>
    <font>
      <sz val="6"/>
      <color theme="0"/>
      <name val="Tahoma"/>
      <family val="2"/>
    </font>
    <font>
      <sz val="6"/>
      <color rgb="FFFF0000"/>
      <name val="Tahoma"/>
      <family val="2"/>
    </font>
    <font>
      <sz val="10"/>
      <color theme="0"/>
      <name val="Tahoma"/>
      <family val="2"/>
    </font>
    <font>
      <b/>
      <sz val="14"/>
      <name val="Tahoma"/>
      <family val="2"/>
    </font>
    <font>
      <b/>
      <sz val="10"/>
      <color rgb="FF548235"/>
      <name val="Tahoma"/>
      <family val="2"/>
    </font>
    <font>
      <sz val="11"/>
      <color theme="1"/>
      <name val="Calibri"/>
      <family val="2"/>
    </font>
    <font>
      <sz val="11"/>
      <color theme="0"/>
      <name val="Calibri"/>
      <family val="2"/>
    </font>
    <font>
      <sz val="14"/>
      <color theme="4" tint="-0.249977111117893"/>
      <name val="Calibri"/>
      <family val="2"/>
      <scheme val="minor"/>
    </font>
    <font>
      <sz val="14"/>
      <color theme="4" tint="-0.249977111117893"/>
      <name val="Tahoma"/>
      <family val="2"/>
    </font>
    <font>
      <sz val="10"/>
      <color theme="1"/>
      <name val="Tahoma"/>
      <family val="2"/>
    </font>
    <font>
      <sz val="10"/>
      <color theme="6" tint="0.39997558519241921"/>
      <name val="Tahoma"/>
      <family val="2"/>
    </font>
    <font>
      <b/>
      <sz val="10"/>
      <color theme="6" tint="0.39997558519241921"/>
      <name val="Tahoma"/>
      <family val="2"/>
    </font>
    <font>
      <b/>
      <sz val="10"/>
      <name val="Tahoma"/>
      <family val="2"/>
    </font>
    <font>
      <sz val="10"/>
      <color theme="2" tint="-0.249977111117893"/>
      <name val="Arial"/>
      <family val="2"/>
    </font>
    <font>
      <sz val="9"/>
      <color theme="2" tint="-0.249977111117893"/>
      <name val="Tahoma"/>
      <family val="2"/>
    </font>
    <font>
      <sz val="11"/>
      <color theme="2" tint="-0.249977111117893"/>
      <name val="Calibri"/>
      <family val="2"/>
      <scheme val="minor"/>
    </font>
    <font>
      <b/>
      <sz val="11"/>
      <color theme="8" tint="-0.249977111117893"/>
      <name val="Tahoma"/>
      <family val="2"/>
    </font>
    <font>
      <b/>
      <sz val="24"/>
      <color theme="0"/>
      <name val="Century Gothic"/>
      <family val="2"/>
    </font>
    <font>
      <b/>
      <sz val="16"/>
      <color theme="2" tint="-0.249977111117893"/>
      <name val="Tahoma"/>
      <family val="2"/>
    </font>
    <font>
      <b/>
      <sz val="11"/>
      <color theme="8" tint="-0.499984740745262"/>
      <name val="Tahoma"/>
      <family val="2"/>
    </font>
    <font>
      <sz val="6"/>
      <name val="Tahoma"/>
      <family val="2"/>
    </font>
    <font>
      <sz val="8"/>
      <color theme="0"/>
      <name val="Tahoma"/>
      <family val="2"/>
    </font>
    <font>
      <sz val="11"/>
      <color theme="0"/>
      <name val="Tahoma"/>
      <family val="2"/>
    </font>
    <font>
      <sz val="14"/>
      <color theme="0"/>
      <name val="Tahoma"/>
      <family val="2"/>
    </font>
  </fonts>
  <fills count="32">
    <fill>
      <patternFill patternType="none"/>
    </fill>
    <fill>
      <patternFill patternType="gray125"/>
    </fill>
    <fill>
      <patternFill patternType="solid">
        <fgColor theme="8" tint="0.39997558519241921"/>
        <bgColor indexed="65"/>
      </patternFill>
    </fill>
    <fill>
      <patternFill patternType="solid">
        <fgColor theme="3"/>
        <bgColor rgb="FF000000"/>
      </patternFill>
    </fill>
    <fill>
      <patternFill patternType="solid">
        <fgColor theme="0"/>
        <bgColor rgb="FF000000"/>
      </patternFill>
    </fill>
    <fill>
      <patternFill patternType="solid">
        <fgColor theme="0"/>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indexed="65"/>
        <bgColor indexed="22"/>
      </patternFill>
    </fill>
    <fill>
      <patternFill patternType="solid">
        <fgColor theme="0"/>
        <bgColor indexed="22"/>
      </patternFill>
    </fill>
    <fill>
      <patternFill patternType="solid">
        <fgColor theme="6" tint="0.79998168889431442"/>
        <bgColor indexed="22"/>
      </patternFill>
    </fill>
    <fill>
      <patternFill patternType="solid">
        <fgColor theme="8" tint="0.39997558519241921"/>
        <bgColor indexed="64"/>
      </patternFill>
    </fill>
    <fill>
      <patternFill patternType="solid">
        <fgColor theme="1"/>
        <bgColor indexed="55"/>
      </patternFill>
    </fill>
    <fill>
      <patternFill patternType="lightGray">
        <fgColor indexed="22"/>
        <bgColor theme="0" tint="-4.9989318521683403E-2"/>
      </patternFill>
    </fill>
    <fill>
      <patternFill patternType="solid">
        <fgColor theme="8" tint="0.39997558519241921"/>
        <bgColor indexed="22"/>
      </patternFill>
    </fill>
    <fill>
      <patternFill patternType="lightGray">
        <fgColor indexed="22"/>
        <bgColor theme="9" tint="0.79995117038483843"/>
      </patternFill>
    </fill>
    <fill>
      <patternFill patternType="solid">
        <fgColor indexed="65"/>
        <bgColor indexed="55"/>
      </patternFill>
    </fill>
    <fill>
      <patternFill patternType="solid">
        <fgColor theme="2" tint="0.79998168889431442"/>
        <bgColor indexed="22"/>
      </patternFill>
    </fill>
    <fill>
      <patternFill patternType="solid">
        <fgColor theme="7" tint="0.59999389629810485"/>
        <bgColor indexed="22"/>
      </patternFill>
    </fill>
    <fill>
      <patternFill patternType="solid">
        <fgColor theme="1"/>
        <bgColor indexed="22"/>
      </patternFill>
    </fill>
    <fill>
      <patternFill patternType="lightGray">
        <fgColor indexed="22"/>
        <bgColor theme="0"/>
      </patternFill>
    </fill>
    <fill>
      <patternFill patternType="solid">
        <fgColor theme="0" tint="-0.14999847407452621"/>
        <bgColor indexed="55"/>
      </patternFill>
    </fill>
    <fill>
      <patternFill patternType="solid">
        <fgColor theme="0" tint="-0.14999847407452621"/>
        <bgColor indexed="22"/>
      </patternFill>
    </fill>
    <fill>
      <patternFill patternType="solid">
        <fgColor theme="5"/>
        <bgColor indexed="64"/>
      </patternFill>
    </fill>
    <fill>
      <patternFill patternType="solid">
        <fgColor theme="7" tint="0.79998168889431442"/>
        <bgColor rgb="FF000000"/>
      </patternFill>
    </fill>
    <fill>
      <patternFill patternType="solid">
        <fgColor theme="8" tint="0.39997558519241921"/>
        <bgColor rgb="FF000000"/>
      </patternFill>
    </fill>
    <fill>
      <patternFill patternType="solid">
        <fgColor theme="6" tint="0.59999389629810485"/>
        <bgColor rgb="FF000000"/>
      </patternFill>
    </fill>
    <fill>
      <patternFill patternType="solid">
        <fgColor theme="6" tint="0.59999389629810485"/>
        <bgColor indexed="64"/>
      </patternFill>
    </fill>
    <fill>
      <patternFill patternType="solid">
        <fgColor rgb="FFFFFFFF"/>
        <bgColor rgb="FF000000"/>
      </patternFill>
    </fill>
    <fill>
      <patternFill patternType="solid">
        <fgColor theme="5" tint="0.39997558519241921"/>
        <bgColor rgb="FF000000"/>
      </patternFill>
    </fill>
    <fill>
      <patternFill patternType="solid">
        <fgColor theme="5" tint="0.39997558519241921"/>
        <bgColor indexed="64"/>
      </patternFill>
    </fill>
  </fills>
  <borders count="89">
    <border>
      <left/>
      <right/>
      <top/>
      <bottom/>
      <diagonal/>
    </border>
    <border>
      <left/>
      <right/>
      <top/>
      <bottom style="thick">
        <color indexed="64"/>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hair">
        <color indexed="64"/>
      </right>
      <top style="thick">
        <color indexed="64"/>
      </top>
      <bottom/>
      <diagonal/>
    </border>
    <border>
      <left style="hair">
        <color indexed="64"/>
      </left>
      <right style="thick">
        <color indexed="64"/>
      </right>
      <top style="thick">
        <color indexed="64"/>
      </top>
      <bottom/>
      <diagonal/>
    </border>
    <border>
      <left style="thick">
        <color indexed="64"/>
      </left>
      <right style="thick">
        <color indexed="64"/>
      </right>
      <top style="thick">
        <color indexed="64"/>
      </top>
      <bottom/>
      <diagonal/>
    </border>
    <border>
      <left style="thick">
        <color indexed="64"/>
      </left>
      <right style="hair">
        <color indexed="64"/>
      </right>
      <top/>
      <bottom/>
      <diagonal/>
    </border>
    <border>
      <left style="hair">
        <color indexed="64"/>
      </left>
      <right style="hair">
        <color indexed="64"/>
      </right>
      <top/>
      <bottom style="thick">
        <color indexed="64"/>
      </bottom>
      <diagonal/>
    </border>
    <border>
      <left style="hair">
        <color indexed="64"/>
      </left>
      <right/>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style="thick">
        <color indexed="64"/>
      </right>
      <top/>
      <bottom style="double">
        <color indexed="64"/>
      </bottom>
      <diagonal/>
    </border>
    <border>
      <left style="thick">
        <color indexed="64"/>
      </left>
      <right/>
      <top style="thick">
        <color indexed="64"/>
      </top>
      <bottom/>
      <diagonal/>
    </border>
    <border>
      <left style="thick">
        <color indexed="64"/>
      </left>
      <right style="dashed">
        <color indexed="64"/>
      </right>
      <top style="thick">
        <color indexed="64"/>
      </top>
      <bottom style="thin">
        <color indexed="64"/>
      </bottom>
      <diagonal/>
    </border>
    <border>
      <left style="dashed">
        <color indexed="64"/>
      </left>
      <right style="dashed">
        <color indexed="64"/>
      </right>
      <top style="thick">
        <color indexed="64"/>
      </top>
      <bottom style="thin">
        <color indexed="64"/>
      </bottom>
      <diagonal/>
    </border>
    <border>
      <left style="dashed">
        <color indexed="64"/>
      </left>
      <right style="medium">
        <color indexed="64"/>
      </right>
      <top style="thick">
        <color indexed="64"/>
      </top>
      <bottom style="thin">
        <color indexed="64"/>
      </bottom>
      <diagonal/>
    </border>
    <border>
      <left style="medium">
        <color indexed="64"/>
      </left>
      <right style="dashed">
        <color indexed="64"/>
      </right>
      <top style="thick">
        <color indexed="64"/>
      </top>
      <bottom style="thin">
        <color indexed="64"/>
      </bottom>
      <diagonal/>
    </border>
    <border>
      <left/>
      <right style="dashed">
        <color indexed="64"/>
      </right>
      <top style="thick">
        <color indexed="64"/>
      </top>
      <bottom style="hair">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double">
        <color indexed="64"/>
      </top>
      <bottom style="thin">
        <color indexed="64"/>
      </bottom>
      <diagonal/>
    </border>
    <border>
      <left style="thick">
        <color indexed="64"/>
      </left>
      <right/>
      <top style="thin">
        <color indexed="64"/>
      </top>
      <bottom style="hair">
        <color indexed="64"/>
      </bottom>
      <diagonal/>
    </border>
    <border>
      <left style="thick">
        <color indexed="64"/>
      </left>
      <right style="dashed">
        <color theme="1" tint="0.14996795556505021"/>
      </right>
      <top style="thin">
        <color indexed="64"/>
      </top>
      <bottom style="dashed">
        <color theme="1" tint="0.14996795556505021"/>
      </bottom>
      <diagonal/>
    </border>
    <border>
      <left style="dashed">
        <color theme="1" tint="0.14996795556505021"/>
      </left>
      <right style="dashed">
        <color theme="1" tint="0.14996795556505021"/>
      </right>
      <top style="thin">
        <color indexed="64"/>
      </top>
      <bottom style="dashed">
        <color theme="1" tint="0.14996795556505021"/>
      </bottom>
      <diagonal/>
    </border>
    <border>
      <left style="dashed">
        <color theme="1" tint="0.14996795556505021"/>
      </left>
      <right style="medium">
        <color indexed="64"/>
      </right>
      <top style="thin">
        <color indexed="64"/>
      </top>
      <bottom style="dashed">
        <color theme="1" tint="0.14996795556505021"/>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style="thick">
        <color indexed="64"/>
      </right>
      <top style="thin">
        <color indexed="64"/>
      </top>
      <bottom style="dashed">
        <color indexed="64"/>
      </bottom>
      <diagonal/>
    </border>
    <border>
      <left style="thick">
        <color indexed="64"/>
      </left>
      <right style="thick">
        <color indexed="64"/>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style="dashed">
        <color theme="1" tint="0.14996795556505021"/>
      </right>
      <top style="dashed">
        <color theme="1" tint="0.14996795556505021"/>
      </top>
      <bottom style="dashed">
        <color theme="1" tint="0.14996795556505021"/>
      </bottom>
      <diagonal/>
    </border>
    <border>
      <left style="dashed">
        <color theme="1" tint="0.14996795556505021"/>
      </left>
      <right style="dashed">
        <color theme="1" tint="0.14996795556505021"/>
      </right>
      <top style="dashed">
        <color theme="1" tint="0.14996795556505021"/>
      </top>
      <bottom style="dashed">
        <color theme="1" tint="0.14996795556505021"/>
      </bottom>
      <diagonal/>
    </border>
    <border>
      <left style="dashed">
        <color theme="1" tint="0.14996795556505021"/>
      </left>
      <right style="medium">
        <color indexed="64"/>
      </right>
      <top style="dashed">
        <color theme="1" tint="0.14996795556505021"/>
      </top>
      <bottom style="dashed">
        <color theme="1" tint="0.14996795556505021"/>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hair">
        <color indexed="64"/>
      </top>
      <bottom style="hair">
        <color indexed="64"/>
      </bottom>
      <diagonal/>
    </border>
    <border>
      <left style="thin">
        <color indexed="64"/>
      </left>
      <right/>
      <top style="dashed">
        <color indexed="64"/>
      </top>
      <bottom style="dashed">
        <color indexed="64"/>
      </bottom>
      <diagonal/>
    </border>
    <border>
      <left/>
      <right style="thick">
        <color indexed="64"/>
      </right>
      <top style="dashed">
        <color indexed="64"/>
      </top>
      <bottom style="dashed">
        <color indexed="64"/>
      </bottom>
      <diagonal/>
    </border>
    <border>
      <left style="thick">
        <color indexed="64"/>
      </left>
      <right style="thick">
        <color indexed="64"/>
      </right>
      <top style="hair">
        <color indexed="64"/>
      </top>
      <bottom style="hair">
        <color indexed="64"/>
      </bottom>
      <diagonal/>
    </border>
    <border>
      <left style="thick">
        <color indexed="64"/>
      </left>
      <right/>
      <top style="hair">
        <color indexed="64"/>
      </top>
      <bottom style="dashed">
        <color indexed="64"/>
      </bottom>
      <diagonal/>
    </border>
    <border>
      <left style="thick">
        <color indexed="64"/>
      </left>
      <right style="dashed">
        <color theme="1" tint="0.14996795556505021"/>
      </right>
      <top style="dashed">
        <color theme="1" tint="0.14996795556505021"/>
      </top>
      <bottom style="dashed">
        <color indexed="64"/>
      </bottom>
      <diagonal/>
    </border>
    <border>
      <left style="dashed">
        <color theme="1" tint="0.14996795556505021"/>
      </left>
      <right style="dashed">
        <color theme="1" tint="0.14996795556505021"/>
      </right>
      <top style="dashed">
        <color theme="1" tint="0.14996795556505021"/>
      </top>
      <bottom style="dashed">
        <color indexed="64"/>
      </bottom>
      <diagonal/>
    </border>
    <border>
      <left style="dashed">
        <color theme="1" tint="0.14996795556505021"/>
      </left>
      <right style="medium">
        <color indexed="64"/>
      </right>
      <top style="dashed">
        <color theme="1" tint="0.14996795556505021"/>
      </top>
      <bottom style="dashed">
        <color indexed="64"/>
      </bottom>
      <diagonal/>
    </border>
    <border>
      <left/>
      <right style="thin">
        <color indexed="64"/>
      </right>
      <top style="hair">
        <color indexed="64"/>
      </top>
      <bottom style="dashed">
        <color indexed="64"/>
      </bottom>
      <diagonal/>
    </border>
    <border>
      <left style="thick">
        <color indexed="64"/>
      </left>
      <right style="thick">
        <color indexed="64"/>
      </right>
      <top style="hair">
        <color indexed="64"/>
      </top>
      <bottom style="dashed">
        <color indexed="64"/>
      </bottom>
      <diagonal/>
    </border>
    <border>
      <left style="thick">
        <color indexed="64"/>
      </left>
      <right/>
      <top style="dashed">
        <color indexed="64"/>
      </top>
      <bottom style="thick">
        <color indexed="64"/>
      </bottom>
      <diagonal/>
    </border>
    <border>
      <left style="thick">
        <color indexed="64"/>
      </left>
      <right style="thin">
        <color indexed="64"/>
      </right>
      <top style="dashed">
        <color indexed="64"/>
      </top>
      <bottom style="thick">
        <color indexed="64"/>
      </bottom>
      <diagonal/>
    </border>
    <border>
      <left style="hair">
        <color indexed="64"/>
      </left>
      <right style="hair">
        <color indexed="64"/>
      </right>
      <top style="dashed">
        <color indexed="64"/>
      </top>
      <bottom style="thick">
        <color indexed="64"/>
      </bottom>
      <diagonal/>
    </border>
    <border>
      <left style="double">
        <color indexed="64"/>
      </left>
      <right/>
      <top style="dashed">
        <color indexed="64"/>
      </top>
      <bottom style="thick">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right style="thin">
        <color indexed="64"/>
      </right>
      <top style="dashed">
        <color indexed="64"/>
      </top>
      <bottom style="thick">
        <color indexed="64"/>
      </bottom>
      <diagonal/>
    </border>
    <border>
      <left style="thin">
        <color indexed="64"/>
      </left>
      <right/>
      <top style="dashed">
        <color indexed="64"/>
      </top>
      <bottom style="thick">
        <color indexed="64"/>
      </bottom>
      <diagonal/>
    </border>
    <border>
      <left/>
      <right style="thick">
        <color indexed="64"/>
      </right>
      <top style="dashed">
        <color indexed="64"/>
      </top>
      <bottom style="thick">
        <color indexed="64"/>
      </bottom>
      <diagonal/>
    </border>
    <border>
      <left style="thick">
        <color indexed="64"/>
      </left>
      <right style="thick">
        <color indexed="64"/>
      </right>
      <top style="dashed">
        <color indexed="64"/>
      </top>
      <bottom/>
      <diagonal/>
    </border>
    <border>
      <left style="thick">
        <color indexed="64"/>
      </left>
      <right style="double">
        <color indexed="64"/>
      </right>
      <top/>
      <bottom/>
      <diagonal/>
    </border>
    <border>
      <left style="double">
        <color indexed="64"/>
      </left>
      <right style="hair">
        <color indexed="64"/>
      </right>
      <top/>
      <bottom/>
      <diagonal/>
    </border>
    <border>
      <left style="hair">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dashed">
        <color indexed="64"/>
      </right>
      <top/>
      <bottom style="double">
        <color indexed="64"/>
      </bottom>
      <diagonal/>
    </border>
    <border>
      <left style="dashed">
        <color indexed="64"/>
      </left>
      <right style="thin">
        <color indexed="64"/>
      </right>
      <top/>
      <bottom style="double">
        <color indexed="64"/>
      </bottom>
      <diagonal/>
    </border>
    <border>
      <left style="dashed">
        <color indexed="64"/>
      </left>
      <right style="double">
        <color indexed="64"/>
      </right>
      <top/>
      <bottom style="double">
        <color indexed="64"/>
      </bottom>
      <diagonal/>
    </border>
    <border>
      <left style="double">
        <color indexed="64"/>
      </left>
      <right/>
      <top/>
      <bottom style="double">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14" fontId="29" fillId="0" borderId="0" applyFont="0" applyFill="0" applyBorder="0" applyProtection="0">
      <alignment horizontal="center"/>
    </xf>
  </cellStyleXfs>
  <cellXfs count="208">
    <xf numFmtId="0" fontId="0" fillId="0" borderId="0" xfId="0"/>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0" fillId="0" borderId="0" xfId="0" applyProtection="1">
      <protection locked="0"/>
    </xf>
    <xf numFmtId="0" fontId="0" fillId="5" borderId="0" xfId="0" applyFill="1"/>
    <xf numFmtId="0" fontId="0" fillId="5" borderId="0" xfId="0" applyFill="1" applyProtection="1">
      <protection locked="0"/>
    </xf>
    <xf numFmtId="0" fontId="3" fillId="0" borderId="0" xfId="0" applyFont="1" applyAlignment="1">
      <alignment horizontal="right" vertical="top"/>
    </xf>
    <xf numFmtId="0" fontId="4" fillId="0" borderId="0" xfId="0" applyFont="1" applyAlignment="1">
      <alignment vertical="top" wrapText="1"/>
    </xf>
    <xf numFmtId="0" fontId="4" fillId="0" borderId="0" xfId="0" applyFont="1" applyAlignment="1">
      <alignment horizontal="left" vertical="center" wrapText="1"/>
    </xf>
    <xf numFmtId="0" fontId="5" fillId="6" borderId="0" xfId="0" applyFont="1" applyFill="1" applyAlignment="1">
      <alignment horizontal="right" vertical="top"/>
    </xf>
    <xf numFmtId="0" fontId="0" fillId="0" borderId="0" xfId="0" applyAlignment="1" applyProtection="1">
      <alignment horizontal="center" vertical="center"/>
      <protection locked="0"/>
    </xf>
    <xf numFmtId="0" fontId="0" fillId="5" borderId="0" xfId="0" applyFill="1" applyAlignment="1" applyProtection="1">
      <alignment horizontal="center" vertical="center"/>
      <protection locked="0"/>
    </xf>
    <xf numFmtId="14" fontId="25" fillId="12" borderId="22" xfId="0" applyNumberFormat="1" applyFont="1" applyFill="1" applyBorder="1" applyAlignment="1" applyProtection="1">
      <alignment horizontal="center" vertical="center"/>
      <protection locked="0"/>
    </xf>
    <xf numFmtId="41" fontId="27" fillId="15" borderId="25" xfId="2" applyFont="1" applyFill="1" applyBorder="1" applyAlignment="1" applyProtection="1">
      <alignment horizontal="center" vertical="center"/>
      <protection locked="0"/>
    </xf>
    <xf numFmtId="41" fontId="27" fillId="2" borderId="23" xfId="2" applyFont="1" applyFill="1" applyBorder="1" applyAlignment="1" applyProtection="1">
      <alignment horizontal="center" vertical="center"/>
      <protection locked="0"/>
    </xf>
    <xf numFmtId="43" fontId="27" fillId="15" borderId="24" xfId="1" applyFont="1" applyFill="1" applyBorder="1" applyAlignment="1" applyProtection="1">
      <alignment horizontal="center" vertical="center"/>
      <protection locked="0"/>
    </xf>
    <xf numFmtId="14" fontId="13" fillId="15" borderId="32" xfId="3" applyFont="1" applyFill="1" applyBorder="1" applyProtection="1">
      <alignment horizontal="center"/>
      <protection locked="0"/>
    </xf>
    <xf numFmtId="9" fontId="13" fillId="12" borderId="33" xfId="0" applyNumberFormat="1" applyFont="1" applyFill="1" applyBorder="1" applyAlignment="1" applyProtection="1">
      <alignment horizontal="center" vertical="center"/>
      <protection locked="0"/>
    </xf>
    <xf numFmtId="14" fontId="13" fillId="14" borderId="34" xfId="3" applyFont="1" applyFill="1" applyBorder="1" applyProtection="1">
      <alignment horizontal="center"/>
    </xf>
    <xf numFmtId="43" fontId="18" fillId="14" borderId="38" xfId="1" applyFont="1" applyFill="1" applyBorder="1" applyProtection="1"/>
    <xf numFmtId="14" fontId="13" fillId="12" borderId="43" xfId="0" applyNumberFormat="1" applyFont="1" applyFill="1" applyBorder="1" applyAlignment="1" applyProtection="1">
      <alignment horizontal="center"/>
      <protection locked="0"/>
    </xf>
    <xf numFmtId="9" fontId="13" fillId="12" borderId="44" xfId="0" applyNumberFormat="1" applyFont="1" applyFill="1" applyBorder="1" applyAlignment="1" applyProtection="1">
      <alignment horizontal="center" vertical="center"/>
      <protection locked="0"/>
    </xf>
    <xf numFmtId="14" fontId="13" fillId="14" borderId="45" xfId="3" applyFont="1" applyFill="1" applyBorder="1" applyProtection="1">
      <alignment horizontal="center"/>
    </xf>
    <xf numFmtId="43" fontId="18" fillId="14" borderId="49" xfId="1" applyFont="1" applyFill="1" applyBorder="1" applyProtection="1"/>
    <xf numFmtId="14" fontId="13" fillId="12" borderId="54" xfId="0" applyNumberFormat="1" applyFont="1" applyFill="1" applyBorder="1" applyAlignment="1" applyProtection="1">
      <alignment horizontal="center"/>
      <protection locked="0"/>
    </xf>
    <xf numFmtId="9" fontId="13" fillId="12" borderId="55" xfId="0" applyNumberFormat="1" applyFont="1" applyFill="1" applyBorder="1" applyAlignment="1" applyProtection="1">
      <alignment horizontal="center" vertical="center"/>
      <protection locked="0"/>
    </xf>
    <xf numFmtId="43" fontId="18" fillId="14" borderId="57" xfId="1" applyFont="1" applyFill="1" applyBorder="1" applyProtection="1"/>
    <xf numFmtId="0" fontId="0" fillId="0" borderId="0" xfId="0" applyAlignment="1">
      <alignment horizontal="center" vertical="center"/>
    </xf>
    <xf numFmtId="43" fontId="18" fillId="14" borderId="66" xfId="1" applyFont="1" applyFill="1" applyBorder="1" applyAlignment="1" applyProtection="1">
      <alignment horizontal="center" vertical="center"/>
    </xf>
    <xf numFmtId="41" fontId="18" fillId="16" borderId="69" xfId="2" applyFont="1" applyFill="1" applyBorder="1" applyAlignment="1" applyProtection="1">
      <alignment horizontal="center" vertical="center"/>
    </xf>
    <xf numFmtId="41" fontId="0" fillId="0" borderId="0" xfId="2" applyFont="1" applyFill="1" applyAlignment="1" applyProtection="1">
      <alignment horizontal="center" vertical="center"/>
    </xf>
    <xf numFmtId="43" fontId="0" fillId="0" borderId="0" xfId="1" applyFont="1" applyFill="1" applyAlignment="1" applyProtection="1">
      <alignment horizontal="center" vertical="center"/>
    </xf>
    <xf numFmtId="0" fontId="4" fillId="0" borderId="0" xfId="0" applyFont="1"/>
    <xf numFmtId="0" fontId="40" fillId="0" borderId="0" xfId="0" applyFont="1" applyAlignment="1">
      <alignment horizontal="left" vertical="center" wrapText="1"/>
    </xf>
    <xf numFmtId="0" fontId="41" fillId="3" borderId="0" xfId="0" applyFont="1" applyFill="1" applyAlignment="1">
      <alignment horizontal="center" vertical="center" wrapText="1"/>
    </xf>
    <xf numFmtId="0" fontId="42" fillId="0" borderId="0" xfId="0" applyFont="1" applyAlignment="1">
      <alignment vertical="center"/>
    </xf>
    <xf numFmtId="0" fontId="42" fillId="0" borderId="0" xfId="0" applyFont="1"/>
    <xf numFmtId="0" fontId="45" fillId="0" borderId="0" xfId="0" applyFont="1" applyAlignment="1">
      <alignment horizontal="left" vertical="center"/>
    </xf>
    <xf numFmtId="0" fontId="46" fillId="0" borderId="83" xfId="0" applyFont="1" applyBorder="1" applyAlignment="1">
      <alignment horizontal="right" vertical="center" wrapText="1"/>
    </xf>
    <xf numFmtId="14" fontId="42" fillId="0" borderId="0" xfId="0" applyNumberFormat="1" applyFont="1" applyAlignment="1">
      <alignment horizontal="center" vertical="center" wrapText="1"/>
    </xf>
    <xf numFmtId="0" fontId="47" fillId="0" borderId="0" xfId="0" applyFont="1" applyAlignment="1">
      <alignment vertical="center"/>
    </xf>
    <xf numFmtId="0" fontId="19" fillId="0" borderId="0" xfId="0" applyFont="1" applyAlignment="1">
      <alignment vertical="center"/>
    </xf>
    <xf numFmtId="14" fontId="4" fillId="0" borderId="0" xfId="0" applyNumberFormat="1" applyFont="1" applyAlignment="1">
      <alignment horizontal="center" vertical="center"/>
    </xf>
    <xf numFmtId="1" fontId="49" fillId="26" borderId="86" xfId="0" applyNumberFormat="1" applyFont="1" applyFill="1" applyBorder="1" applyAlignment="1" applyProtection="1">
      <alignment horizontal="center" vertical="center"/>
      <protection locked="0"/>
    </xf>
    <xf numFmtId="1" fontId="49" fillId="0" borderId="0" xfId="0" applyNumberFormat="1" applyFont="1" applyAlignment="1">
      <alignment horizontal="left" vertical="center"/>
    </xf>
    <xf numFmtId="0" fontId="50" fillId="0" borderId="0" xfId="0" applyFont="1" applyAlignment="1">
      <alignment horizontal="left" vertical="center"/>
    </xf>
    <xf numFmtId="0" fontId="9" fillId="0" borderId="0" xfId="0" applyFont="1" applyAlignment="1">
      <alignment horizontal="center" vertical="center" wrapText="1"/>
    </xf>
    <xf numFmtId="2" fontId="52" fillId="5" borderId="0" xfId="0" applyNumberFormat="1" applyFont="1" applyFill="1" applyAlignment="1">
      <alignment horizontal="center" vertical="center"/>
    </xf>
    <xf numFmtId="2" fontId="53" fillId="0" borderId="0" xfId="0" applyNumberFormat="1" applyFont="1" applyAlignment="1">
      <alignment horizontal="center" vertical="center"/>
    </xf>
    <xf numFmtId="0" fontId="54" fillId="0" borderId="0" xfId="0" applyFont="1" applyAlignment="1">
      <alignment vertical="center"/>
    </xf>
    <xf numFmtId="0" fontId="8" fillId="28" borderId="85" xfId="0" applyFont="1" applyFill="1" applyBorder="1" applyAlignment="1">
      <alignment vertical="center"/>
    </xf>
    <xf numFmtId="0" fontId="42" fillId="29" borderId="0" xfId="0" applyFont="1" applyFill="1" applyAlignment="1">
      <alignment vertical="center"/>
    </xf>
    <xf numFmtId="0" fontId="56" fillId="29" borderId="0" xfId="0" applyFont="1" applyFill="1" applyAlignment="1">
      <alignment vertical="center"/>
    </xf>
    <xf numFmtId="0" fontId="57" fillId="0" borderId="0" xfId="0" applyFont="1"/>
    <xf numFmtId="0" fontId="58" fillId="0" borderId="0" xfId="0" applyFont="1"/>
    <xf numFmtId="2" fontId="52" fillId="0" borderId="0" xfId="0" applyNumberFormat="1"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right" vertical="top"/>
    </xf>
    <xf numFmtId="0" fontId="6" fillId="0" borderId="0" xfId="0" applyFont="1" applyAlignment="1">
      <alignment horizontal="center" vertical="center" wrapText="1"/>
    </xf>
    <xf numFmtId="0" fontId="7" fillId="0" borderId="0" xfId="0" applyFont="1" applyAlignment="1">
      <alignment horizontal="left" vertical="top" wrapText="1"/>
    </xf>
    <xf numFmtId="0" fontId="40" fillId="0" borderId="0" xfId="0" applyFont="1" applyAlignment="1">
      <alignment horizontal="left" vertical="top" wrapText="1"/>
    </xf>
    <xf numFmtId="0" fontId="0" fillId="31" borderId="0" xfId="0" applyFill="1" applyProtection="1">
      <protection locked="0"/>
    </xf>
    <xf numFmtId="0" fontId="4" fillId="0" borderId="0" xfId="0" applyFont="1" applyAlignment="1">
      <alignment horizontal="right" vertical="center" wrapText="1"/>
    </xf>
    <xf numFmtId="0" fontId="4" fillId="0" borderId="0" xfId="0" applyFont="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8" fillId="0" borderId="2" xfId="0" applyFont="1" applyBorder="1" applyAlignment="1">
      <alignment horizontal="center"/>
    </xf>
    <xf numFmtId="0" fontId="8" fillId="0" borderId="4" xfId="0" applyFont="1" applyBorder="1" applyAlignment="1">
      <alignment horizontal="center"/>
    </xf>
    <xf numFmtId="0" fontId="10" fillId="7" borderId="5" xfId="0" applyFont="1" applyFill="1" applyBorder="1" applyAlignment="1">
      <alignment horizontal="center"/>
    </xf>
    <xf numFmtId="0" fontId="10" fillId="7" borderId="3" xfId="0" applyFont="1" applyFill="1" applyBorder="1" applyAlignment="1">
      <alignment horizontal="center"/>
    </xf>
    <xf numFmtId="0" fontId="10" fillId="7" borderId="6" xfId="0" applyFont="1" applyFill="1" applyBorder="1" applyAlignment="1">
      <alignment horizontal="center"/>
    </xf>
    <xf numFmtId="0" fontId="13" fillId="0" borderId="7" xfId="0" applyFont="1" applyBorder="1" applyAlignment="1">
      <alignment horizontal="center"/>
    </xf>
    <xf numFmtId="0" fontId="15" fillId="8" borderId="8" xfId="0" applyFont="1" applyFill="1" applyBorder="1" applyAlignment="1">
      <alignment horizontal="center"/>
    </xf>
    <xf numFmtId="0" fontId="15" fillId="8" borderId="3" xfId="0" applyFont="1" applyFill="1" applyBorder="1" applyAlignment="1">
      <alignment horizontal="center"/>
    </xf>
    <xf numFmtId="0" fontId="15" fillId="8" borderId="9" xfId="0" applyFont="1" applyFill="1" applyBorder="1" applyAlignment="1">
      <alignment horizontal="center"/>
    </xf>
    <xf numFmtId="0" fontId="13" fillId="9" borderId="10" xfId="0" applyFont="1" applyFill="1" applyBorder="1" applyAlignment="1">
      <alignment horizontal="center"/>
    </xf>
    <xf numFmtId="0" fontId="18" fillId="10" borderId="0" xfId="0" applyFont="1" applyFill="1" applyAlignment="1">
      <alignment horizontal="center"/>
    </xf>
    <xf numFmtId="0" fontId="18" fillId="9" borderId="0" xfId="0" applyFont="1" applyFill="1" applyAlignment="1">
      <alignment horizontal="center"/>
    </xf>
    <xf numFmtId="0" fontId="19" fillId="0" borderId="11" xfId="0" applyFont="1" applyBorder="1"/>
    <xf numFmtId="0" fontId="19" fillId="0" borderId="13" xfId="0" applyFont="1" applyBorder="1"/>
    <xf numFmtId="0" fontId="20" fillId="7" borderId="14" xfId="0" applyFont="1" applyFill="1" applyBorder="1" applyAlignment="1">
      <alignment horizontal="centerContinuous" vertical="center"/>
    </xf>
    <xf numFmtId="0" fontId="21" fillId="7" borderId="15" xfId="0" applyFont="1" applyFill="1" applyBorder="1" applyAlignment="1">
      <alignment horizontal="centerContinuous" vertical="center"/>
    </xf>
    <xf numFmtId="0" fontId="21" fillId="7" borderId="16" xfId="0" applyFont="1" applyFill="1" applyBorder="1" applyAlignment="1">
      <alignment horizontal="centerContinuous" vertical="center"/>
    </xf>
    <xf numFmtId="0" fontId="19" fillId="0" borderId="17" xfId="0" applyFont="1" applyBorder="1"/>
    <xf numFmtId="0" fontId="19" fillId="9" borderId="20" xfId="0" applyFont="1" applyFill="1" applyBorder="1"/>
    <xf numFmtId="0" fontId="23" fillId="10" borderId="0" xfId="0" applyFont="1" applyFill="1" applyAlignment="1">
      <alignment horizontal="centerContinuous" vertical="center"/>
    </xf>
    <xf numFmtId="0" fontId="0" fillId="5" borderId="0" xfId="0" applyFill="1" applyAlignment="1">
      <alignment horizontal="center" vertical="center"/>
    </xf>
    <xf numFmtId="0" fontId="24" fillId="11" borderId="21" xfId="0" applyFont="1" applyFill="1" applyBorder="1" applyAlignment="1">
      <alignment horizontal="center" vertical="center"/>
    </xf>
    <xf numFmtId="9" fontId="26" fillId="13" borderId="23" xfId="0" applyNumberFormat="1" applyFont="1" applyFill="1" applyBorder="1" applyAlignment="1">
      <alignment horizontal="center" vertical="center"/>
    </xf>
    <xf numFmtId="14" fontId="18" fillId="14" borderId="24" xfId="0" applyNumberFormat="1" applyFont="1" applyFill="1" applyBorder="1" applyAlignment="1">
      <alignment horizontal="center" vertical="center"/>
    </xf>
    <xf numFmtId="0" fontId="18" fillId="16" borderId="26" xfId="0" applyFont="1" applyFill="1" applyBorder="1" applyAlignment="1">
      <alignment horizontal="center" vertical="center"/>
    </xf>
    <xf numFmtId="0" fontId="18" fillId="13" borderId="27" xfId="0" applyFont="1" applyFill="1" applyBorder="1" applyAlignment="1">
      <alignment horizontal="center" vertical="center"/>
    </xf>
    <xf numFmtId="0" fontId="18" fillId="13" borderId="28" xfId="0" applyFont="1" applyFill="1" applyBorder="1" applyAlignment="1">
      <alignment horizontal="center" vertical="center"/>
    </xf>
    <xf numFmtId="0" fontId="18" fillId="13" borderId="29" xfId="0" applyFont="1" applyFill="1" applyBorder="1" applyAlignment="1">
      <alignment horizontal="center" vertical="center"/>
    </xf>
    <xf numFmtId="41" fontId="18" fillId="17" borderId="30" xfId="2" applyFont="1" applyFill="1" applyBorder="1" applyAlignment="1" applyProtection="1">
      <alignment horizontal="center" vertical="center"/>
    </xf>
    <xf numFmtId="0" fontId="28" fillId="10" borderId="0" xfId="0" applyFont="1" applyFill="1" applyAlignment="1">
      <alignment horizontal="center" vertical="center"/>
    </xf>
    <xf numFmtId="0" fontId="13" fillId="18" borderId="31" xfId="0" applyFont="1" applyFill="1" applyBorder="1" applyAlignment="1">
      <alignment horizontal="right"/>
    </xf>
    <xf numFmtId="0" fontId="30" fillId="14" borderId="35" xfId="0" applyFont="1" applyFill="1" applyBorder="1" applyAlignment="1">
      <alignment horizontal="left"/>
    </xf>
    <xf numFmtId="0" fontId="31" fillId="14" borderId="36" xfId="0" applyFont="1" applyFill="1" applyBorder="1" applyAlignment="1">
      <alignment horizontal="left"/>
    </xf>
    <xf numFmtId="0" fontId="31" fillId="14" borderId="37" xfId="0" applyFont="1" applyFill="1" applyBorder="1" applyAlignment="1">
      <alignment horizontal="left"/>
    </xf>
    <xf numFmtId="0" fontId="32" fillId="14" borderId="39" xfId="0" applyFont="1" applyFill="1" applyBorder="1" applyAlignment="1">
      <alignment horizontal="centerContinuous"/>
    </xf>
    <xf numFmtId="0" fontId="15" fillId="14" borderId="36" xfId="0" applyFont="1" applyFill="1" applyBorder="1" applyAlignment="1">
      <alignment horizontal="centerContinuous"/>
    </xf>
    <xf numFmtId="0" fontId="15" fillId="14" borderId="40" xfId="0" applyFont="1" applyFill="1" applyBorder="1" applyAlignment="1">
      <alignment horizontal="centerContinuous"/>
    </xf>
    <xf numFmtId="41" fontId="18" fillId="16" borderId="41" xfId="2" applyFont="1" applyFill="1" applyBorder="1" applyProtection="1"/>
    <xf numFmtId="0" fontId="33" fillId="10" borderId="0" xfId="0" applyFont="1" applyFill="1"/>
    <xf numFmtId="41" fontId="29" fillId="5" borderId="0" xfId="2" applyFont="1" applyFill="1" applyProtection="1"/>
    <xf numFmtId="43" fontId="29" fillId="5" borderId="0" xfId="1" applyFont="1" applyFill="1" applyProtection="1"/>
    <xf numFmtId="0" fontId="13" fillId="18" borderId="42" xfId="0" applyFont="1" applyFill="1" applyBorder="1" applyAlignment="1">
      <alignment horizontal="right"/>
    </xf>
    <xf numFmtId="0" fontId="30" fillId="14" borderId="46" xfId="0" applyFont="1" applyFill="1" applyBorder="1" applyAlignment="1">
      <alignment horizontal="left"/>
    </xf>
    <xf numFmtId="0" fontId="31" fillId="14" borderId="47" xfId="0" applyFont="1" applyFill="1" applyBorder="1" applyAlignment="1">
      <alignment horizontal="left"/>
    </xf>
    <xf numFmtId="0" fontId="31" fillId="14" borderId="48" xfId="0" applyFont="1" applyFill="1" applyBorder="1" applyAlignment="1">
      <alignment horizontal="left"/>
    </xf>
    <xf numFmtId="0" fontId="32" fillId="14" borderId="50" xfId="0" applyFont="1" applyFill="1" applyBorder="1" applyAlignment="1">
      <alignment horizontal="centerContinuous"/>
    </xf>
    <xf numFmtId="0" fontId="15" fillId="14" borderId="47" xfId="0" applyFont="1" applyFill="1" applyBorder="1" applyAlignment="1">
      <alignment horizontal="centerContinuous"/>
    </xf>
    <xf numFmtId="0" fontId="15" fillId="14" borderId="51" xfId="0" applyFont="1" applyFill="1" applyBorder="1" applyAlignment="1">
      <alignment horizontal="centerContinuous"/>
    </xf>
    <xf numFmtId="41" fontId="18" fillId="16" borderId="52" xfId="2" applyFont="1" applyFill="1" applyBorder="1" applyProtection="1"/>
    <xf numFmtId="0" fontId="34" fillId="10" borderId="0" xfId="0" applyFont="1" applyFill="1"/>
    <xf numFmtId="0" fontId="13" fillId="18" borderId="53" xfId="0" applyFont="1" applyFill="1" applyBorder="1" applyAlignment="1">
      <alignment horizontal="right"/>
    </xf>
    <xf numFmtId="14" fontId="13" fillId="14" borderId="56" xfId="0" applyNumberFormat="1" applyFont="1" applyFill="1" applyBorder="1" applyAlignment="1">
      <alignment horizontal="center"/>
    </xf>
    <xf numFmtId="41" fontId="18" fillId="16" borderId="58" xfId="2" applyFont="1" applyFill="1" applyBorder="1" applyProtection="1"/>
    <xf numFmtId="0" fontId="35" fillId="19" borderId="59" xfId="0" applyFont="1" applyFill="1" applyBorder="1" applyAlignment="1">
      <alignment horizontal="center" vertical="center"/>
    </xf>
    <xf numFmtId="14" fontId="25" fillId="14" borderId="60" xfId="0" applyNumberFormat="1" applyFont="1" applyFill="1" applyBorder="1" applyAlignment="1">
      <alignment horizontal="center" vertical="center"/>
    </xf>
    <xf numFmtId="0" fontId="18" fillId="20" borderId="61" xfId="0" applyFont="1" applyFill="1" applyBorder="1" applyAlignment="1">
      <alignment horizontal="center" vertical="center"/>
    </xf>
    <xf numFmtId="14" fontId="25" fillId="14" borderId="62" xfId="0" applyNumberFormat="1" applyFont="1" applyFill="1" applyBorder="1" applyAlignment="1">
      <alignment horizontal="center" vertical="center"/>
    </xf>
    <xf numFmtId="0" fontId="30" fillId="14" borderId="63" xfId="0" applyFont="1" applyFill="1" applyBorder="1" applyAlignment="1">
      <alignment horizontal="left" vertical="center"/>
    </xf>
    <xf numFmtId="0" fontId="31" fillId="14" borderId="64" xfId="0" applyFont="1" applyFill="1" applyBorder="1" applyAlignment="1">
      <alignment horizontal="left" vertical="center"/>
    </xf>
    <xf numFmtId="0" fontId="31" fillId="14" borderId="65" xfId="0" applyFont="1" applyFill="1" applyBorder="1" applyAlignment="1">
      <alignment horizontal="left" vertical="center"/>
    </xf>
    <xf numFmtId="0" fontId="32" fillId="14" borderId="67" xfId="0" applyFont="1" applyFill="1" applyBorder="1" applyAlignment="1">
      <alignment horizontal="left" vertical="center"/>
    </xf>
    <xf numFmtId="0" fontId="15" fillId="14" borderId="64" xfId="0" applyFont="1" applyFill="1" applyBorder="1" applyAlignment="1">
      <alignment horizontal="center" vertical="center"/>
    </xf>
    <xf numFmtId="0" fontId="15" fillId="14" borderId="68" xfId="0" applyFont="1" applyFill="1" applyBorder="1" applyAlignment="1">
      <alignment horizontal="center" vertical="center"/>
    </xf>
    <xf numFmtId="0" fontId="34" fillId="10" borderId="0" xfId="0" applyFont="1" applyFill="1" applyAlignment="1">
      <alignment horizontal="center" vertical="center"/>
    </xf>
    <xf numFmtId="0" fontId="18" fillId="10" borderId="70" xfId="0" applyFont="1" applyFill="1" applyBorder="1"/>
    <xf numFmtId="0" fontId="18" fillId="10" borderId="71" xfId="0" applyFont="1" applyFill="1" applyBorder="1"/>
    <xf numFmtId="0" fontId="18" fillId="10" borderId="15" xfId="0" applyFont="1" applyFill="1" applyBorder="1"/>
    <xf numFmtId="0" fontId="18" fillId="21" borderId="72" xfId="0" applyFont="1" applyFill="1" applyBorder="1"/>
    <xf numFmtId="0" fontId="18" fillId="21" borderId="73" xfId="0" applyFont="1" applyFill="1" applyBorder="1"/>
    <xf numFmtId="0" fontId="18" fillId="21" borderId="74" xfId="0" applyFont="1" applyFill="1" applyBorder="1"/>
    <xf numFmtId="0" fontId="18" fillId="21" borderId="75" xfId="0" applyFont="1" applyFill="1" applyBorder="1"/>
    <xf numFmtId="0" fontId="18" fillId="21" borderId="76" xfId="0" applyFont="1" applyFill="1" applyBorder="1"/>
    <xf numFmtId="0" fontId="18" fillId="21" borderId="77" xfId="0" applyFont="1" applyFill="1" applyBorder="1"/>
    <xf numFmtId="0" fontId="18" fillId="10" borderId="78" xfId="0" applyFont="1" applyFill="1" applyBorder="1"/>
    <xf numFmtId="14" fontId="9" fillId="22" borderId="21" xfId="0" applyNumberFormat="1" applyFont="1" applyFill="1" applyBorder="1" applyAlignment="1">
      <alignment horizontal="centerContinuous"/>
    </xf>
    <xf numFmtId="14" fontId="9" fillId="22" borderId="79" xfId="0" applyNumberFormat="1" applyFont="1" applyFill="1" applyBorder="1" applyAlignment="1">
      <alignment horizontal="centerContinuous"/>
    </xf>
    <xf numFmtId="0" fontId="4" fillId="22" borderId="80" xfId="0" applyFont="1" applyFill="1" applyBorder="1" applyAlignment="1">
      <alignment horizontal="centerContinuous"/>
    </xf>
    <xf numFmtId="0" fontId="36" fillId="17" borderId="0" xfId="0" applyFont="1" applyFill="1" applyAlignment="1">
      <alignment horizontal="centerContinuous"/>
    </xf>
    <xf numFmtId="14" fontId="4" fillId="23" borderId="81" xfId="0" applyNumberFormat="1" applyFont="1" applyFill="1" applyBorder="1"/>
    <xf numFmtId="14" fontId="37" fillId="23" borderId="1" xfId="0" applyNumberFormat="1" applyFont="1" applyFill="1" applyBorder="1"/>
    <xf numFmtId="0" fontId="4" fillId="23" borderId="82" xfId="0" applyFont="1" applyFill="1" applyBorder="1"/>
    <xf numFmtId="0" fontId="38" fillId="17" borderId="0" xfId="0" applyFont="1" applyFill="1" applyAlignment="1">
      <alignment horizontal="centerContinuous"/>
    </xf>
    <xf numFmtId="0" fontId="66" fillId="17" borderId="0" xfId="0" applyFont="1" applyFill="1" applyAlignment="1">
      <alignment horizontal="centerContinuous"/>
    </xf>
    <xf numFmtId="0" fontId="66" fillId="9" borderId="0" xfId="0" applyFont="1" applyFill="1"/>
    <xf numFmtId="0" fontId="66" fillId="9" borderId="1" xfId="0" applyFont="1" applyFill="1" applyBorder="1"/>
    <xf numFmtId="0" fontId="67" fillId="0" borderId="0" xfId="0" applyFont="1"/>
    <xf numFmtId="0" fontId="39" fillId="0" borderId="0" xfId="0" applyFont="1"/>
    <xf numFmtId="0" fontId="65" fillId="0" borderId="0" xfId="0" applyFont="1"/>
    <xf numFmtId="0" fontId="60" fillId="0" borderId="0" xfId="0" applyFont="1" applyAlignment="1">
      <alignment horizontal="left" vertical="center"/>
    </xf>
    <xf numFmtId="0" fontId="19" fillId="0" borderId="0" xfId="0" applyFont="1" applyAlignment="1">
      <alignment horizontal="left" vertical="top" wrapText="1"/>
    </xf>
    <xf numFmtId="0" fontId="59" fillId="0" borderId="0" xfId="0" applyFont="1"/>
    <xf numFmtId="0" fontId="4" fillId="0" borderId="0" xfId="0" applyFont="1" applyAlignment="1">
      <alignment horizontal="left" vertical="center"/>
    </xf>
    <xf numFmtId="0" fontId="3" fillId="0" borderId="0" xfId="0" applyFont="1" applyAlignment="1">
      <alignment horizontal="left" vertical="center"/>
    </xf>
    <xf numFmtId="0" fontId="4" fillId="5" borderId="0" xfId="0" applyFont="1" applyFill="1"/>
    <xf numFmtId="0" fontId="40" fillId="0" borderId="0" xfId="0" applyFont="1" applyAlignment="1">
      <alignment horizontal="left" vertical="center"/>
    </xf>
    <xf numFmtId="0" fontId="70" fillId="5" borderId="0" xfId="0" applyFont="1" applyFill="1" applyAlignment="1">
      <alignment horizontal="left" vertical="top"/>
    </xf>
    <xf numFmtId="0" fontId="43" fillId="0" borderId="0" xfId="0" applyFont="1" applyAlignment="1">
      <alignment horizontal="left" vertical="center" wrapText="1"/>
    </xf>
    <xf numFmtId="0" fontId="55" fillId="27" borderId="87" xfId="0" applyFont="1" applyFill="1" applyBorder="1" applyAlignment="1">
      <alignment horizontal="center" vertical="center" wrapText="1"/>
    </xf>
    <xf numFmtId="0" fontId="55" fillId="27" borderId="18" xfId="0" applyFont="1" applyFill="1" applyBorder="1" applyAlignment="1">
      <alignment horizontal="center" vertical="center" wrapText="1"/>
    </xf>
    <xf numFmtId="0" fontId="55" fillId="27" borderId="88" xfId="0" applyFont="1" applyFill="1" applyBorder="1" applyAlignment="1">
      <alignment horizontal="center" vertical="center" wrapText="1"/>
    </xf>
    <xf numFmtId="1" fontId="8" fillId="27" borderId="84" xfId="0" applyNumberFormat="1" applyFont="1" applyFill="1" applyBorder="1" applyAlignment="1">
      <alignment horizontal="right" vertical="center"/>
    </xf>
    <xf numFmtId="1" fontId="8" fillId="27" borderId="83" xfId="0" applyNumberFormat="1" applyFont="1" applyFill="1" applyBorder="1" applyAlignment="1">
      <alignment horizontal="right" vertical="center"/>
    </xf>
    <xf numFmtId="2" fontId="19" fillId="29" borderId="0" xfId="0" applyNumberFormat="1" applyFont="1" applyFill="1" applyAlignment="1">
      <alignment horizontal="center" vertical="center" wrapText="1"/>
    </xf>
    <xf numFmtId="0" fontId="44" fillId="24" borderId="0" xfId="0" applyFont="1" applyFill="1" applyAlignment="1">
      <alignment horizontal="center" vertical="center" wrapText="1"/>
    </xf>
    <xf numFmtId="0" fontId="9" fillId="25" borderId="84" xfId="0" applyFont="1" applyFill="1" applyBorder="1" applyAlignment="1">
      <alignment horizontal="center" vertical="center"/>
    </xf>
    <xf numFmtId="0" fontId="9" fillId="25" borderId="85" xfId="0" applyFont="1" applyFill="1" applyBorder="1" applyAlignment="1">
      <alignment horizontal="center" vertical="center"/>
    </xf>
    <xf numFmtId="14" fontId="48" fillId="26" borderId="84" xfId="0" applyNumberFormat="1" applyFont="1" applyFill="1" applyBorder="1" applyAlignment="1" applyProtection="1">
      <alignment horizontal="center" vertical="center"/>
      <protection locked="0"/>
    </xf>
    <xf numFmtId="14" fontId="48" fillId="26" borderId="85" xfId="0" applyNumberFormat="1" applyFont="1" applyFill="1" applyBorder="1" applyAlignment="1" applyProtection="1">
      <alignment horizontal="center" vertical="center"/>
      <protection locked="0"/>
    </xf>
    <xf numFmtId="0" fontId="9" fillId="25" borderId="84" xfId="0" applyFont="1" applyFill="1" applyBorder="1" applyAlignment="1">
      <alignment horizontal="center" vertical="center" wrapText="1"/>
    </xf>
    <xf numFmtId="0" fontId="9" fillId="25" borderId="85" xfId="0" applyFont="1" applyFill="1" applyBorder="1" applyAlignment="1">
      <alignment horizontal="center" vertical="center" wrapText="1"/>
    </xf>
    <xf numFmtId="2" fontId="54" fillId="0" borderId="0" xfId="0" applyNumberFormat="1" applyFont="1" applyAlignment="1">
      <alignment horizontal="right" vertical="center" indent="1"/>
    </xf>
    <xf numFmtId="0" fontId="2" fillId="3" borderId="0" xfId="0" applyFont="1" applyFill="1" applyAlignment="1">
      <alignment horizontal="center" vertical="center" wrapText="1"/>
    </xf>
    <xf numFmtId="0" fontId="4" fillId="0" borderId="0" xfId="0" applyFont="1" applyAlignment="1">
      <alignment horizontal="right" vertical="center" wrapText="1"/>
    </xf>
    <xf numFmtId="0" fontId="43" fillId="0" borderId="0" xfId="0" applyFont="1" applyAlignment="1">
      <alignment horizontal="left" vertical="center" wrapText="1"/>
    </xf>
    <xf numFmtId="0" fontId="44" fillId="24" borderId="0" xfId="0" applyFont="1" applyFill="1" applyAlignment="1">
      <alignment horizontal="center" vertical="center"/>
    </xf>
    <xf numFmtId="14" fontId="48" fillId="26" borderId="86" xfId="0" applyNumberFormat="1" applyFont="1" applyFill="1" applyBorder="1" applyAlignment="1" applyProtection="1">
      <alignment horizontal="center" vertical="center"/>
      <protection locked="0"/>
    </xf>
    <xf numFmtId="14" fontId="51" fillId="0" borderId="0" xfId="0" applyNumberFormat="1" applyFont="1" applyAlignment="1">
      <alignment horizontal="left" vertical="center" indent="3"/>
    </xf>
    <xf numFmtId="0" fontId="4"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22" fillId="8" borderId="18" xfId="0" applyFont="1" applyFill="1" applyBorder="1" applyAlignment="1">
      <alignment horizontal="center" vertical="center"/>
    </xf>
    <xf numFmtId="0" fontId="22" fillId="8" borderId="0" xfId="0" applyFont="1" applyFill="1" applyAlignment="1">
      <alignment horizontal="center" vertical="center"/>
    </xf>
    <xf numFmtId="0" fontId="22" fillId="8" borderId="19" xfId="0" applyFont="1" applyFill="1" applyBorder="1" applyAlignment="1">
      <alignment horizontal="center" vertical="center"/>
    </xf>
    <xf numFmtId="0" fontId="8" fillId="0" borderId="0" xfId="0" applyFont="1" applyAlignment="1">
      <alignment horizontal="left" wrapText="1"/>
    </xf>
    <xf numFmtId="0" fontId="69" fillId="30" borderId="0" xfId="0" applyFont="1" applyFill="1" applyAlignment="1">
      <alignment horizontal="center" vertical="center" wrapText="1"/>
    </xf>
    <xf numFmtId="0" fontId="6" fillId="6" borderId="0" xfId="0" applyFont="1" applyFill="1" applyAlignment="1">
      <alignment horizontal="center" vertical="center" wrapText="1"/>
    </xf>
    <xf numFmtId="0" fontId="4" fillId="0" borderId="0" xfId="0" applyFont="1" applyAlignment="1">
      <alignment horizontal="left" vertical="center" wrapText="1"/>
    </xf>
    <xf numFmtId="0" fontId="71" fillId="12" borderId="0" xfId="0" applyFont="1" applyFill="1" applyAlignment="1">
      <alignment horizontal="center" vertical="center" wrapText="1"/>
    </xf>
    <xf numFmtId="0" fontId="19" fillId="0" borderId="0" xfId="0" applyFont="1" applyAlignment="1">
      <alignment horizontal="left" vertical="top" wrapText="1"/>
    </xf>
    <xf numFmtId="0" fontId="68" fillId="0" borderId="0" xfId="0" applyFont="1" applyAlignment="1">
      <alignment horizontal="left" vertical="top" wrapText="1"/>
    </xf>
    <xf numFmtId="0" fontId="4" fillId="0" borderId="0" xfId="0" applyFont="1" applyAlignment="1">
      <alignment horizontal="left" vertical="top" wrapText="1"/>
    </xf>
    <xf numFmtId="0" fontId="9" fillId="22" borderId="21" xfId="0" applyFont="1" applyFill="1" applyBorder="1" applyAlignment="1">
      <alignment horizontal="center" vertical="center" wrapText="1"/>
    </xf>
    <xf numFmtId="0" fontId="9" fillId="22" borderId="81" xfId="0" applyFont="1" applyFill="1" applyBorder="1" applyAlignment="1">
      <alignment horizontal="center" vertical="center" wrapText="1"/>
    </xf>
    <xf numFmtId="0" fontId="61" fillId="0" borderId="0" xfId="0" applyFont="1" applyAlignment="1">
      <alignment horizontal="left" vertical="center" wrapText="1"/>
    </xf>
    <xf numFmtId="0" fontId="40" fillId="0" borderId="0" xfId="0" applyFont="1" applyAlignment="1">
      <alignment horizontal="left" vertical="center" wrapText="1"/>
    </xf>
    <xf numFmtId="2" fontId="72" fillId="5" borderId="0" xfId="0" applyNumberFormat="1" applyFont="1" applyFill="1" applyAlignment="1">
      <alignment horizontal="center" vertical="center"/>
    </xf>
    <xf numFmtId="14" fontId="19" fillId="0" borderId="0" xfId="0" applyNumberFormat="1" applyFont="1" applyAlignment="1">
      <alignment horizontal="center" vertical="center" wrapText="1"/>
    </xf>
    <xf numFmtId="0" fontId="73" fillId="0" borderId="0" xfId="0" applyFont="1" applyAlignment="1">
      <alignment vertical="center"/>
    </xf>
    <xf numFmtId="0" fontId="74" fillId="0" borderId="0" xfId="0" applyFont="1" applyAlignment="1">
      <alignment horizontal="center" vertical="center"/>
    </xf>
    <xf numFmtId="0" fontId="7" fillId="0" borderId="0" xfId="0" applyFont="1" applyAlignment="1">
      <alignment horizontal="center" vertical="center" wrapText="1"/>
    </xf>
    <xf numFmtId="14" fontId="75" fillId="0" borderId="0" xfId="0" applyNumberFormat="1" applyFont="1" applyAlignment="1">
      <alignment horizontal="center" vertical="center"/>
    </xf>
  </cellXfs>
  <cellStyles count="4">
    <cellStyle name="Date" xfId="3" xr:uid="{F84E8BC2-ABBD-46D8-B69B-7BB9A7DF1EE2}"/>
    <cellStyle name="Milliers" xfId="1" builtinId="3"/>
    <cellStyle name="Milliers [0]" xfId="2" builtinId="6"/>
    <cellStyle name="Normal" xfId="0" builtinId="0"/>
  </cellStyles>
  <dxfs count="6">
    <dxf>
      <font>
        <b/>
        <i/>
      </font>
    </dxf>
    <dxf>
      <font>
        <b/>
        <i val="0"/>
      </font>
    </dxf>
    <dxf>
      <font>
        <b/>
        <i val="0"/>
        <color rgb="FFC00000"/>
      </font>
    </dxf>
    <dxf>
      <font>
        <b/>
        <i val="0"/>
        <color rgb="FFC00000"/>
      </font>
    </dxf>
    <dxf>
      <font>
        <b/>
        <i val="0"/>
        <color rgb="FFC00000"/>
      </font>
    </dxf>
    <dxf>
      <font>
        <b/>
        <i val="0"/>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F548B60-9898-46BA-BDD3-E8441075B598}" type="doc">
      <dgm:prSet loTypeId="urn:microsoft.com/office/officeart/2005/8/layout/hList9" loCatId="list" qsTypeId="urn:microsoft.com/office/officeart/2005/8/quickstyle/simple1" qsCatId="simple" csTypeId="urn:microsoft.com/office/officeart/2005/8/colors/accent1_2" csCatId="accent1" phldr="1"/>
      <dgm:spPr/>
      <dgm:t>
        <a:bodyPr/>
        <a:lstStyle/>
        <a:p>
          <a:endParaRPr lang="fr-FR"/>
        </a:p>
      </dgm:t>
    </dgm:pt>
    <dgm:pt modelId="{2D7A0035-392E-44E3-AEDE-4A0AB3681CBF}">
      <dgm:prSet phldrT="[Texte]"/>
      <dgm:spPr>
        <a:solidFill>
          <a:schemeClr val="accent5">
            <a:lumMod val="75000"/>
          </a:schemeClr>
        </a:solidFill>
      </dgm:spPr>
      <dgm:t>
        <a:bodyPr/>
        <a:lstStyle/>
        <a:p>
          <a:r>
            <a:rPr lang="fr-FR">
              <a:latin typeface="Tahoma" panose="020B0604030504040204" pitchFamily="34" charset="0"/>
              <a:ea typeface="Tahoma" panose="020B0604030504040204" pitchFamily="34" charset="0"/>
              <a:cs typeface="Tahoma" panose="020B0604030504040204" pitchFamily="34" charset="0"/>
            </a:rPr>
            <a:t>Durée du stage</a:t>
          </a:r>
        </a:p>
      </dgm:t>
    </dgm:pt>
    <dgm:pt modelId="{B06B0548-DB74-45E6-8626-728ABCE0FC33}" type="parTrans" cxnId="{D9746F34-7071-45DF-AAC1-894B7A94C267}">
      <dgm:prSet/>
      <dgm:spPr/>
      <dgm:t>
        <a:bodyPr/>
        <a:lstStyle/>
        <a:p>
          <a:endParaRPr lang="fr-FR"/>
        </a:p>
      </dgm:t>
    </dgm:pt>
    <dgm:pt modelId="{9320BED0-BC88-4D13-9F8D-8243EC6457BA}" type="sibTrans" cxnId="{D9746F34-7071-45DF-AAC1-894B7A94C267}">
      <dgm:prSet/>
      <dgm:spPr/>
      <dgm:t>
        <a:bodyPr/>
        <a:lstStyle/>
        <a:p>
          <a:endParaRPr lang="fr-FR"/>
        </a:p>
      </dgm:t>
    </dgm:pt>
    <dgm:pt modelId="{6E6D29B2-8835-4CFB-B1E3-D6A203AA400B}">
      <dgm:prSet phldrT="[Texte]" custT="1"/>
      <dgm:spPr>
        <a:solidFill>
          <a:schemeClr val="accent5">
            <a:lumMod val="40000"/>
            <a:lumOff val="60000"/>
          </a:schemeClr>
        </a:solidFill>
      </dgm:spPr>
      <dgm:t>
        <a:bodyPr lIns="0" tIns="0" rIns="0" bIns="0" anchor="ctr" anchorCtr="1"/>
        <a:lstStyle/>
        <a:p>
          <a:pPr algn="l"/>
          <a:r>
            <a:rPr lang="fr-FR" sz="10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Durée théorique du stage = </a:t>
          </a:r>
          <a:r>
            <a:rPr lang="fr-FR" sz="1000" b="1">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1 an</a:t>
          </a:r>
          <a:br>
            <a:rPr lang="fr-FR" sz="1000" b="1">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br>
          <a:endParaRPr lang="fr-FR" sz="1000" b="1">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endParaRPr>
        </a:p>
        <a:p>
          <a:pPr algn="l"/>
          <a:r>
            <a:rPr lang="fr-FR" sz="9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soit </a:t>
          </a:r>
          <a:r>
            <a:rPr lang="fr-FR" sz="900" b="1">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360 jours en équivalent temps plein</a:t>
          </a:r>
        </a:p>
        <a:p>
          <a:pPr algn="l"/>
          <a:r>
            <a:rPr lang="fr-FR" sz="9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(12 mois x 30 jours / </a:t>
          </a:r>
          <a:r>
            <a:rPr lang="fr-FR" sz="900" i="1">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1 mois = 30 jours</a:t>
          </a:r>
          <a:r>
            <a:rPr lang="fr-FR" sz="9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a:t>
          </a:r>
        </a:p>
      </dgm:t>
    </dgm:pt>
    <dgm:pt modelId="{7C90C895-8D94-4313-9C0A-59813835179F}" type="parTrans" cxnId="{F916EAFF-1618-47CB-9862-D652DAAFE113}">
      <dgm:prSet/>
      <dgm:spPr/>
      <dgm:t>
        <a:bodyPr/>
        <a:lstStyle/>
        <a:p>
          <a:endParaRPr lang="fr-FR"/>
        </a:p>
      </dgm:t>
    </dgm:pt>
    <dgm:pt modelId="{9E13D85D-FB7D-4387-9922-4FC88EDC5F73}" type="sibTrans" cxnId="{F916EAFF-1618-47CB-9862-D652DAAFE113}">
      <dgm:prSet/>
      <dgm:spPr/>
      <dgm:t>
        <a:bodyPr/>
        <a:lstStyle/>
        <a:p>
          <a:endParaRPr lang="fr-FR"/>
        </a:p>
      </dgm:t>
    </dgm:pt>
    <dgm:pt modelId="{C4472682-C07B-4EE7-B7BA-338E3AB3C4B8}">
      <dgm:prSet phldrT="[Texte]" custT="1"/>
      <dgm:spPr>
        <a:solidFill>
          <a:schemeClr val="accent5">
            <a:lumMod val="40000"/>
            <a:lumOff val="60000"/>
          </a:schemeClr>
        </a:solidFill>
      </dgm:spPr>
      <dgm:t>
        <a:bodyPr/>
        <a:lstStyle/>
        <a:p>
          <a:pPr algn="l"/>
          <a:r>
            <a:rPr lang="fr-FR" sz="900">
              <a:solidFill>
                <a:schemeClr val="accent1">
                  <a:lumMod val="75000"/>
                </a:schemeClr>
              </a:solidFill>
              <a:latin typeface="Tahoma" panose="020B0604030504040204" pitchFamily="34" charset="0"/>
              <a:ea typeface="Tahoma" panose="020B0604030504040204" pitchFamily="34" charset="0"/>
              <a:cs typeface="Tahoma" panose="020B0604030504040204" pitchFamily="34" charset="0"/>
            </a:rPr>
            <a:t>Exception pour les agents nommés suite à promotion interne en catégories A et B :</a:t>
          </a:r>
          <a:br>
            <a:rPr lang="fr-FR" sz="900">
              <a:solidFill>
                <a:schemeClr val="accent1">
                  <a:lumMod val="75000"/>
                </a:schemeClr>
              </a:solidFill>
              <a:latin typeface="Tahoma" panose="020B0604030504040204" pitchFamily="34" charset="0"/>
              <a:ea typeface="Tahoma" panose="020B0604030504040204" pitchFamily="34" charset="0"/>
              <a:cs typeface="Tahoma" panose="020B0604030504040204" pitchFamily="34" charset="0"/>
            </a:rPr>
          </a:br>
          <a:r>
            <a:rPr lang="fr-FR" sz="900">
              <a:latin typeface="Tahoma" panose="020B0604030504040204" pitchFamily="34" charset="0"/>
              <a:ea typeface="Tahoma" panose="020B0604030504040204" pitchFamily="34" charset="0"/>
              <a:cs typeface="Tahoma" panose="020B0604030504040204" pitchFamily="34" charset="0"/>
            </a:rPr>
            <a:t>Durée théorique du stage = </a:t>
          </a:r>
          <a:r>
            <a:rPr lang="fr-FR" sz="900" b="1">
              <a:latin typeface="Tahoma" panose="020B0604030504040204" pitchFamily="34" charset="0"/>
              <a:ea typeface="Tahoma" panose="020B0604030504040204" pitchFamily="34" charset="0"/>
              <a:cs typeface="Tahoma" panose="020B0604030504040204" pitchFamily="34" charset="0"/>
            </a:rPr>
            <a:t>6 mois</a:t>
          </a:r>
          <a:r>
            <a:rPr lang="fr-FR" sz="900">
              <a:latin typeface="Tahoma" panose="020B0604030504040204" pitchFamily="34" charset="0"/>
              <a:ea typeface="Tahoma" panose="020B0604030504040204" pitchFamily="34" charset="0"/>
              <a:cs typeface="Tahoma" panose="020B0604030504040204" pitchFamily="34" charset="0"/>
            </a:rPr>
            <a:t> </a:t>
          </a:r>
          <a:r>
            <a:rPr lang="fr-FR" sz="900" i="1">
              <a:latin typeface="Tahoma" panose="020B0604030504040204" pitchFamily="34" charset="0"/>
              <a:ea typeface="Tahoma" panose="020B0604030504040204" pitchFamily="34" charset="0"/>
              <a:cs typeface="Tahoma" panose="020B0604030504040204" pitchFamily="34" charset="0"/>
            </a:rPr>
            <a:t>(sauf statut particulier)</a:t>
          </a:r>
        </a:p>
        <a:p>
          <a:pPr algn="l"/>
          <a:r>
            <a:rPr lang="fr-FR" sz="900">
              <a:latin typeface="Tahoma" panose="020B0604030504040204" pitchFamily="34" charset="0"/>
              <a:ea typeface="Tahoma" panose="020B0604030504040204" pitchFamily="34" charset="0"/>
              <a:cs typeface="Tahoma" panose="020B0604030504040204" pitchFamily="34" charset="0"/>
            </a:rPr>
            <a:t>soit </a:t>
          </a:r>
          <a:r>
            <a:rPr lang="fr-FR" sz="900" b="1">
              <a:latin typeface="Tahoma" panose="020B0604030504040204" pitchFamily="34" charset="0"/>
              <a:ea typeface="Tahoma" panose="020B0604030504040204" pitchFamily="34" charset="0"/>
              <a:cs typeface="Tahoma" panose="020B0604030504040204" pitchFamily="34" charset="0"/>
            </a:rPr>
            <a:t>180 jours en équivalent temps plein </a:t>
          </a:r>
          <a:br>
            <a:rPr lang="fr-FR" sz="900">
              <a:latin typeface="Tahoma" panose="020B0604030504040204" pitchFamily="34" charset="0"/>
              <a:ea typeface="Tahoma" panose="020B0604030504040204" pitchFamily="34" charset="0"/>
              <a:cs typeface="Tahoma" panose="020B0604030504040204" pitchFamily="34" charset="0"/>
            </a:rPr>
          </a:br>
          <a:r>
            <a:rPr lang="fr-FR" sz="900">
              <a:latin typeface="Tahoma" panose="020B0604030504040204" pitchFamily="34" charset="0"/>
              <a:ea typeface="Tahoma" panose="020B0604030504040204" pitchFamily="34" charset="0"/>
              <a:cs typeface="Tahoma" panose="020B0604030504040204" pitchFamily="34" charset="0"/>
            </a:rPr>
            <a:t>(6 mois x 30 jours / </a:t>
          </a:r>
          <a:r>
            <a:rPr lang="fr-FR" sz="900" i="1">
              <a:latin typeface="Tahoma" panose="020B0604030504040204" pitchFamily="34" charset="0"/>
              <a:ea typeface="Tahoma" panose="020B0604030504040204" pitchFamily="34" charset="0"/>
              <a:cs typeface="Tahoma" panose="020B0604030504040204" pitchFamily="34" charset="0"/>
            </a:rPr>
            <a:t>1 mois = 30 jours</a:t>
          </a:r>
          <a:r>
            <a:rPr lang="fr-FR" sz="900">
              <a:latin typeface="Tahoma" panose="020B0604030504040204" pitchFamily="34" charset="0"/>
              <a:ea typeface="Tahoma" panose="020B0604030504040204" pitchFamily="34" charset="0"/>
              <a:cs typeface="Tahoma" panose="020B0604030504040204" pitchFamily="34" charset="0"/>
            </a:rPr>
            <a:t>)</a:t>
          </a:r>
        </a:p>
      </dgm:t>
    </dgm:pt>
    <dgm:pt modelId="{52E40DBE-7046-424F-80AA-71B5A678E55A}" type="parTrans" cxnId="{88FBE95F-77A3-461A-86EA-8DDD75FE11F4}">
      <dgm:prSet/>
      <dgm:spPr/>
      <dgm:t>
        <a:bodyPr/>
        <a:lstStyle/>
        <a:p>
          <a:endParaRPr lang="fr-FR"/>
        </a:p>
      </dgm:t>
    </dgm:pt>
    <dgm:pt modelId="{892F7D6D-042D-45D9-BC35-ECFD9F94A475}" type="sibTrans" cxnId="{88FBE95F-77A3-461A-86EA-8DDD75FE11F4}">
      <dgm:prSet/>
      <dgm:spPr/>
      <dgm:t>
        <a:bodyPr/>
        <a:lstStyle/>
        <a:p>
          <a:endParaRPr lang="fr-FR"/>
        </a:p>
      </dgm:t>
    </dgm:pt>
    <dgm:pt modelId="{30362438-D44C-49DD-9C93-1493F40500B1}">
      <dgm:prSet phldrT="[Texte]"/>
      <dgm:spPr>
        <a:solidFill>
          <a:schemeClr val="bg2">
            <a:lumMod val="75000"/>
          </a:schemeClr>
        </a:solidFill>
      </dgm:spPr>
      <dgm:t>
        <a:bodyPr/>
        <a:lstStyle/>
        <a:p>
          <a:r>
            <a:rPr lang="fr-FR"/>
            <a:t>Incidence du temps </a:t>
          </a:r>
          <a:r>
            <a:rPr lang="fr-FR">
              <a:solidFill>
                <a:schemeClr val="bg1"/>
              </a:solidFill>
            </a:rPr>
            <a:t>partiel</a:t>
          </a:r>
        </a:p>
      </dgm:t>
    </dgm:pt>
    <dgm:pt modelId="{1D547DE8-90B7-4203-B636-BF1C070924A4}" type="parTrans" cxnId="{2B0F7BC5-9BA7-41C8-BD0A-F1CB80D8C8A3}">
      <dgm:prSet/>
      <dgm:spPr/>
      <dgm:t>
        <a:bodyPr/>
        <a:lstStyle/>
        <a:p>
          <a:endParaRPr lang="fr-FR"/>
        </a:p>
      </dgm:t>
    </dgm:pt>
    <dgm:pt modelId="{E4C78475-1C2E-4EB8-B5DE-4945A9776AA8}" type="sibTrans" cxnId="{2B0F7BC5-9BA7-41C8-BD0A-F1CB80D8C8A3}">
      <dgm:prSet/>
      <dgm:spPr/>
      <dgm:t>
        <a:bodyPr/>
        <a:lstStyle/>
        <a:p>
          <a:endParaRPr lang="fr-FR"/>
        </a:p>
      </dgm:t>
    </dgm:pt>
    <dgm:pt modelId="{93BB7430-998F-4D48-B86A-7C223023EBDE}">
      <dgm:prSet phldrT="[Texte]" custT="1"/>
      <dgm:spPr/>
      <dgm:t>
        <a:bodyPr/>
        <a:lstStyle/>
        <a:p>
          <a:pPr algn="ctr"/>
          <a:r>
            <a:rPr lang="fr-FR" sz="1000">
              <a:latin typeface="Tahoma" panose="020B0604030504040204" pitchFamily="34" charset="0"/>
              <a:ea typeface="Tahoma" panose="020B0604030504040204" pitchFamily="34" charset="0"/>
              <a:cs typeface="Tahoma" panose="020B0604030504040204" pitchFamily="34" charset="0"/>
            </a:rPr>
            <a:t>Le temps partiel prolonge la durée du stage.</a:t>
          </a:r>
        </a:p>
        <a:p>
          <a:pPr algn="ctr"/>
          <a:r>
            <a:rPr lang="fr-FR" sz="1000" b="1">
              <a:latin typeface="Tahoma" panose="020B0604030504040204" pitchFamily="34" charset="0"/>
              <a:ea typeface="Tahoma" panose="020B0604030504040204" pitchFamily="34" charset="0"/>
              <a:cs typeface="Tahoma" panose="020B0604030504040204" pitchFamily="34" charset="0"/>
            </a:rPr>
            <a:t>Afin d’effectuer, en équivalent temps plein, la période complète du stage, la date d’effet de la titularisation sera décalée.</a:t>
          </a:r>
        </a:p>
      </dgm:t>
    </dgm:pt>
    <dgm:pt modelId="{9B68AED1-3077-4387-8E57-5A869D6FA7C6}" type="parTrans" cxnId="{158F0337-D2E3-4D46-B58D-3C9BD39568BE}">
      <dgm:prSet/>
      <dgm:spPr/>
      <dgm:t>
        <a:bodyPr/>
        <a:lstStyle/>
        <a:p>
          <a:endParaRPr lang="fr-FR"/>
        </a:p>
      </dgm:t>
    </dgm:pt>
    <dgm:pt modelId="{B66B3A31-C588-4130-9D63-0523B9BD38FF}" type="sibTrans" cxnId="{158F0337-D2E3-4D46-B58D-3C9BD39568BE}">
      <dgm:prSet/>
      <dgm:spPr/>
      <dgm:t>
        <a:bodyPr/>
        <a:lstStyle/>
        <a:p>
          <a:endParaRPr lang="fr-FR"/>
        </a:p>
      </dgm:t>
    </dgm:pt>
    <dgm:pt modelId="{7569C274-105F-4F75-A9D3-192CF3D6A424}" type="pres">
      <dgm:prSet presAssocID="{1F548B60-9898-46BA-BDD3-E8441075B598}" presName="list" presStyleCnt="0">
        <dgm:presLayoutVars>
          <dgm:dir/>
          <dgm:animLvl val="lvl"/>
        </dgm:presLayoutVars>
      </dgm:prSet>
      <dgm:spPr/>
    </dgm:pt>
    <dgm:pt modelId="{E7A0336D-EAB4-4BA1-8512-E0C43010CD4E}" type="pres">
      <dgm:prSet presAssocID="{2D7A0035-392E-44E3-AEDE-4A0AB3681CBF}" presName="posSpace" presStyleCnt="0"/>
      <dgm:spPr/>
    </dgm:pt>
    <dgm:pt modelId="{8E9605A4-1565-4B01-8811-FD58733EDD12}" type="pres">
      <dgm:prSet presAssocID="{2D7A0035-392E-44E3-AEDE-4A0AB3681CBF}" presName="vertFlow" presStyleCnt="0"/>
      <dgm:spPr/>
    </dgm:pt>
    <dgm:pt modelId="{3FCC4159-088E-4038-925D-0E4E3492DC80}" type="pres">
      <dgm:prSet presAssocID="{2D7A0035-392E-44E3-AEDE-4A0AB3681CBF}" presName="topSpace" presStyleCnt="0"/>
      <dgm:spPr/>
    </dgm:pt>
    <dgm:pt modelId="{BC1FCFCD-0E0B-43EA-947E-6988A2689361}" type="pres">
      <dgm:prSet presAssocID="{2D7A0035-392E-44E3-AEDE-4A0AB3681CBF}" presName="firstComp" presStyleCnt="0"/>
      <dgm:spPr/>
    </dgm:pt>
    <dgm:pt modelId="{99EF5A07-C7F0-45B3-ADA9-558B4DCBB44B}" type="pres">
      <dgm:prSet presAssocID="{2D7A0035-392E-44E3-AEDE-4A0AB3681CBF}" presName="firstChild" presStyleLbl="bgAccFollowNode1" presStyleIdx="0" presStyleCnt="3" custScaleX="103263" custScaleY="56538" custLinFactNeighborX="-2910" custLinFactNeighborY="-11921"/>
      <dgm:spPr/>
    </dgm:pt>
    <dgm:pt modelId="{250FB7D8-519E-4472-ACD1-85F85AC3CA7C}" type="pres">
      <dgm:prSet presAssocID="{2D7A0035-392E-44E3-AEDE-4A0AB3681CBF}" presName="firstChildTx" presStyleLbl="bgAccFollowNode1" presStyleIdx="0" presStyleCnt="3">
        <dgm:presLayoutVars>
          <dgm:bulletEnabled val="1"/>
        </dgm:presLayoutVars>
      </dgm:prSet>
      <dgm:spPr/>
    </dgm:pt>
    <dgm:pt modelId="{387F206C-9959-4CB7-BD2E-C8A0D6BA9153}" type="pres">
      <dgm:prSet presAssocID="{C4472682-C07B-4EE7-B7BA-338E3AB3C4B8}" presName="comp" presStyleCnt="0"/>
      <dgm:spPr/>
    </dgm:pt>
    <dgm:pt modelId="{64A46CB1-2AEB-4459-A9C7-CDCDEC42947C}" type="pres">
      <dgm:prSet presAssocID="{C4472682-C07B-4EE7-B7BA-338E3AB3C4B8}" presName="child" presStyleLbl="bgAccFollowNode1" presStyleIdx="1" presStyleCnt="3" custScaleX="140828" custScaleY="54285" custLinFactNeighborX="16049" custLinFactNeighborY="-5565"/>
      <dgm:spPr/>
    </dgm:pt>
    <dgm:pt modelId="{FA152242-3236-48AE-A3AD-5CC98A08514E}" type="pres">
      <dgm:prSet presAssocID="{C4472682-C07B-4EE7-B7BA-338E3AB3C4B8}" presName="childTx" presStyleLbl="bgAccFollowNode1" presStyleIdx="1" presStyleCnt="3">
        <dgm:presLayoutVars>
          <dgm:bulletEnabled val="1"/>
        </dgm:presLayoutVars>
      </dgm:prSet>
      <dgm:spPr/>
    </dgm:pt>
    <dgm:pt modelId="{DA0C80B4-1BDB-44C6-8ECD-6F1750274D14}" type="pres">
      <dgm:prSet presAssocID="{2D7A0035-392E-44E3-AEDE-4A0AB3681CBF}" presName="negSpace" presStyleCnt="0"/>
      <dgm:spPr/>
    </dgm:pt>
    <dgm:pt modelId="{60B36827-D834-4DA5-8A21-69BB00C43A57}" type="pres">
      <dgm:prSet presAssocID="{2D7A0035-392E-44E3-AEDE-4A0AB3681CBF}" presName="circle" presStyleLbl="node1" presStyleIdx="0" presStyleCnt="2" custScaleX="78000" custScaleY="75075" custLinFactNeighborX="-45813" custLinFactNeighborY="30"/>
      <dgm:spPr/>
    </dgm:pt>
    <dgm:pt modelId="{DA95935F-8315-4B94-A019-A38C1F652C03}" type="pres">
      <dgm:prSet presAssocID="{9320BED0-BC88-4D13-9F8D-8243EC6457BA}" presName="transSpace" presStyleCnt="0"/>
      <dgm:spPr/>
    </dgm:pt>
    <dgm:pt modelId="{C0300AC4-3D06-4510-91DB-46E230FD4BD7}" type="pres">
      <dgm:prSet presAssocID="{30362438-D44C-49DD-9C93-1493F40500B1}" presName="posSpace" presStyleCnt="0"/>
      <dgm:spPr/>
    </dgm:pt>
    <dgm:pt modelId="{1C2B48FE-1E7E-4BC7-B463-8FD76EB3ADC9}" type="pres">
      <dgm:prSet presAssocID="{30362438-D44C-49DD-9C93-1493F40500B1}" presName="vertFlow" presStyleCnt="0"/>
      <dgm:spPr/>
    </dgm:pt>
    <dgm:pt modelId="{79E45158-779E-4EFC-8021-5ED451B9B845}" type="pres">
      <dgm:prSet presAssocID="{30362438-D44C-49DD-9C93-1493F40500B1}" presName="topSpace" presStyleCnt="0"/>
      <dgm:spPr/>
    </dgm:pt>
    <dgm:pt modelId="{9A636073-C51D-473A-BC89-F51E31D408D5}" type="pres">
      <dgm:prSet presAssocID="{30362438-D44C-49DD-9C93-1493F40500B1}" presName="firstComp" presStyleCnt="0"/>
      <dgm:spPr/>
    </dgm:pt>
    <dgm:pt modelId="{BA6D0CFC-6090-46E2-97F7-BEF2820CCB05}" type="pres">
      <dgm:prSet presAssocID="{30362438-D44C-49DD-9C93-1493F40500B1}" presName="firstChild" presStyleLbl="bgAccFollowNode1" presStyleIdx="2" presStyleCnt="3" custScaleX="113356" custScaleY="65749" custLinFactNeighborX="-1596" custLinFactNeighborY="25145"/>
      <dgm:spPr/>
    </dgm:pt>
    <dgm:pt modelId="{24DBE3A5-7237-4C03-BEDA-10A7B1AA2CF9}" type="pres">
      <dgm:prSet presAssocID="{30362438-D44C-49DD-9C93-1493F40500B1}" presName="firstChildTx" presStyleLbl="bgAccFollowNode1" presStyleIdx="2" presStyleCnt="3">
        <dgm:presLayoutVars>
          <dgm:bulletEnabled val="1"/>
        </dgm:presLayoutVars>
      </dgm:prSet>
      <dgm:spPr/>
    </dgm:pt>
    <dgm:pt modelId="{156AB460-D5CB-4429-8D02-DBB001EC99B8}" type="pres">
      <dgm:prSet presAssocID="{30362438-D44C-49DD-9C93-1493F40500B1}" presName="negSpace" presStyleCnt="0"/>
      <dgm:spPr/>
    </dgm:pt>
    <dgm:pt modelId="{359E07C8-47B8-4861-BD30-8AA53D76767C}" type="pres">
      <dgm:prSet presAssocID="{30362438-D44C-49DD-9C93-1493F40500B1}" presName="circle" presStyleLbl="node1" presStyleIdx="1" presStyleCnt="2" custScaleX="71302" custScaleY="70546" custLinFactNeighborX="1258" custLinFactNeighborY="13708"/>
      <dgm:spPr/>
    </dgm:pt>
  </dgm:ptLst>
  <dgm:cxnLst>
    <dgm:cxn modelId="{A3720812-BC09-4F33-B485-7E6A9405DD77}" type="presOf" srcId="{1F548B60-9898-46BA-BDD3-E8441075B598}" destId="{7569C274-105F-4F75-A9D3-192CF3D6A424}" srcOrd="0" destOrd="0" presId="urn:microsoft.com/office/officeart/2005/8/layout/hList9"/>
    <dgm:cxn modelId="{D7C56023-2404-422A-BAE8-AC25726346BA}" type="presOf" srcId="{6E6D29B2-8835-4CFB-B1E3-D6A203AA400B}" destId="{99EF5A07-C7F0-45B3-ADA9-558B4DCBB44B}" srcOrd="0" destOrd="0" presId="urn:microsoft.com/office/officeart/2005/8/layout/hList9"/>
    <dgm:cxn modelId="{D9746F34-7071-45DF-AAC1-894B7A94C267}" srcId="{1F548B60-9898-46BA-BDD3-E8441075B598}" destId="{2D7A0035-392E-44E3-AEDE-4A0AB3681CBF}" srcOrd="0" destOrd="0" parTransId="{B06B0548-DB74-45E6-8626-728ABCE0FC33}" sibTransId="{9320BED0-BC88-4D13-9F8D-8243EC6457BA}"/>
    <dgm:cxn modelId="{158F0337-D2E3-4D46-B58D-3C9BD39568BE}" srcId="{30362438-D44C-49DD-9C93-1493F40500B1}" destId="{93BB7430-998F-4D48-B86A-7C223023EBDE}" srcOrd="0" destOrd="0" parTransId="{9B68AED1-3077-4387-8E57-5A869D6FA7C6}" sibTransId="{B66B3A31-C588-4130-9D63-0523B9BD38FF}"/>
    <dgm:cxn modelId="{88FBE95F-77A3-461A-86EA-8DDD75FE11F4}" srcId="{2D7A0035-392E-44E3-AEDE-4A0AB3681CBF}" destId="{C4472682-C07B-4EE7-B7BA-338E3AB3C4B8}" srcOrd="1" destOrd="0" parTransId="{52E40DBE-7046-424F-80AA-71B5A678E55A}" sibTransId="{892F7D6D-042D-45D9-BC35-ECFD9F94A475}"/>
    <dgm:cxn modelId="{C508F9A0-BBF3-4423-9F38-19C28D1038DC}" type="presOf" srcId="{93BB7430-998F-4D48-B86A-7C223023EBDE}" destId="{24DBE3A5-7237-4C03-BEDA-10A7B1AA2CF9}" srcOrd="1" destOrd="0" presId="urn:microsoft.com/office/officeart/2005/8/layout/hList9"/>
    <dgm:cxn modelId="{FA3A89AD-B705-4C26-A33B-54C72D42F2CA}" type="presOf" srcId="{93BB7430-998F-4D48-B86A-7C223023EBDE}" destId="{BA6D0CFC-6090-46E2-97F7-BEF2820CCB05}" srcOrd="0" destOrd="0" presId="urn:microsoft.com/office/officeart/2005/8/layout/hList9"/>
    <dgm:cxn modelId="{2B0F7BC5-9BA7-41C8-BD0A-F1CB80D8C8A3}" srcId="{1F548B60-9898-46BA-BDD3-E8441075B598}" destId="{30362438-D44C-49DD-9C93-1493F40500B1}" srcOrd="1" destOrd="0" parTransId="{1D547DE8-90B7-4203-B636-BF1C070924A4}" sibTransId="{E4C78475-1C2E-4EB8-B5DE-4945A9776AA8}"/>
    <dgm:cxn modelId="{2E7642CD-A141-4BB7-940B-AB9DF0AAEB08}" type="presOf" srcId="{C4472682-C07B-4EE7-B7BA-338E3AB3C4B8}" destId="{FA152242-3236-48AE-A3AD-5CC98A08514E}" srcOrd="1" destOrd="0" presId="urn:microsoft.com/office/officeart/2005/8/layout/hList9"/>
    <dgm:cxn modelId="{434443CE-DA22-4205-89A7-7B5D1507036B}" type="presOf" srcId="{2D7A0035-392E-44E3-AEDE-4A0AB3681CBF}" destId="{60B36827-D834-4DA5-8A21-69BB00C43A57}" srcOrd="0" destOrd="0" presId="urn:microsoft.com/office/officeart/2005/8/layout/hList9"/>
    <dgm:cxn modelId="{F2C530DB-ED9A-45D0-9055-D7213A648C15}" type="presOf" srcId="{6E6D29B2-8835-4CFB-B1E3-D6A203AA400B}" destId="{250FB7D8-519E-4472-ACD1-85F85AC3CA7C}" srcOrd="1" destOrd="0" presId="urn:microsoft.com/office/officeart/2005/8/layout/hList9"/>
    <dgm:cxn modelId="{4BFD91DC-7EED-4865-8F53-AEB3FEF5C271}" type="presOf" srcId="{30362438-D44C-49DD-9C93-1493F40500B1}" destId="{359E07C8-47B8-4861-BD30-8AA53D76767C}" srcOrd="0" destOrd="0" presId="urn:microsoft.com/office/officeart/2005/8/layout/hList9"/>
    <dgm:cxn modelId="{E14D80E0-A131-490A-A57C-4F0370A229BF}" type="presOf" srcId="{C4472682-C07B-4EE7-B7BA-338E3AB3C4B8}" destId="{64A46CB1-2AEB-4459-A9C7-CDCDEC42947C}" srcOrd="0" destOrd="0" presId="urn:microsoft.com/office/officeart/2005/8/layout/hList9"/>
    <dgm:cxn modelId="{F916EAFF-1618-47CB-9862-D652DAAFE113}" srcId="{2D7A0035-392E-44E3-AEDE-4A0AB3681CBF}" destId="{6E6D29B2-8835-4CFB-B1E3-D6A203AA400B}" srcOrd="0" destOrd="0" parTransId="{7C90C895-8D94-4313-9C0A-59813835179F}" sibTransId="{9E13D85D-FB7D-4387-9922-4FC88EDC5F73}"/>
    <dgm:cxn modelId="{9CAF90D7-CBC6-4548-BE4D-40DF6F069182}" type="presParOf" srcId="{7569C274-105F-4F75-A9D3-192CF3D6A424}" destId="{E7A0336D-EAB4-4BA1-8512-E0C43010CD4E}" srcOrd="0" destOrd="0" presId="urn:microsoft.com/office/officeart/2005/8/layout/hList9"/>
    <dgm:cxn modelId="{358700B4-C471-463D-B5FE-D3CE7E74BF3F}" type="presParOf" srcId="{7569C274-105F-4F75-A9D3-192CF3D6A424}" destId="{8E9605A4-1565-4B01-8811-FD58733EDD12}" srcOrd="1" destOrd="0" presId="urn:microsoft.com/office/officeart/2005/8/layout/hList9"/>
    <dgm:cxn modelId="{E64DC5D9-1F14-49F6-9416-0C58DA70B16B}" type="presParOf" srcId="{8E9605A4-1565-4B01-8811-FD58733EDD12}" destId="{3FCC4159-088E-4038-925D-0E4E3492DC80}" srcOrd="0" destOrd="0" presId="urn:microsoft.com/office/officeart/2005/8/layout/hList9"/>
    <dgm:cxn modelId="{F3604402-8CC4-4CD9-87A5-D93F39D01703}" type="presParOf" srcId="{8E9605A4-1565-4B01-8811-FD58733EDD12}" destId="{BC1FCFCD-0E0B-43EA-947E-6988A2689361}" srcOrd="1" destOrd="0" presId="urn:microsoft.com/office/officeart/2005/8/layout/hList9"/>
    <dgm:cxn modelId="{596654EB-D427-4E34-94B6-628689628DF3}" type="presParOf" srcId="{BC1FCFCD-0E0B-43EA-947E-6988A2689361}" destId="{99EF5A07-C7F0-45B3-ADA9-558B4DCBB44B}" srcOrd="0" destOrd="0" presId="urn:microsoft.com/office/officeart/2005/8/layout/hList9"/>
    <dgm:cxn modelId="{F72FD304-BAD2-4DFB-A8AD-283FB1048ABB}" type="presParOf" srcId="{BC1FCFCD-0E0B-43EA-947E-6988A2689361}" destId="{250FB7D8-519E-4472-ACD1-85F85AC3CA7C}" srcOrd="1" destOrd="0" presId="urn:microsoft.com/office/officeart/2005/8/layout/hList9"/>
    <dgm:cxn modelId="{6ADFED2A-0EAE-4B7D-B651-A6A78569DBC4}" type="presParOf" srcId="{8E9605A4-1565-4B01-8811-FD58733EDD12}" destId="{387F206C-9959-4CB7-BD2E-C8A0D6BA9153}" srcOrd="2" destOrd="0" presId="urn:microsoft.com/office/officeart/2005/8/layout/hList9"/>
    <dgm:cxn modelId="{851751C6-4CC3-405C-85FA-4B319F1E1BA7}" type="presParOf" srcId="{387F206C-9959-4CB7-BD2E-C8A0D6BA9153}" destId="{64A46CB1-2AEB-4459-A9C7-CDCDEC42947C}" srcOrd="0" destOrd="0" presId="urn:microsoft.com/office/officeart/2005/8/layout/hList9"/>
    <dgm:cxn modelId="{283C260F-320B-430F-8FF9-6452450917DF}" type="presParOf" srcId="{387F206C-9959-4CB7-BD2E-C8A0D6BA9153}" destId="{FA152242-3236-48AE-A3AD-5CC98A08514E}" srcOrd="1" destOrd="0" presId="urn:microsoft.com/office/officeart/2005/8/layout/hList9"/>
    <dgm:cxn modelId="{17E016A2-B238-465C-BF9E-B73D99E95FCC}" type="presParOf" srcId="{7569C274-105F-4F75-A9D3-192CF3D6A424}" destId="{DA0C80B4-1BDB-44C6-8ECD-6F1750274D14}" srcOrd="2" destOrd="0" presId="urn:microsoft.com/office/officeart/2005/8/layout/hList9"/>
    <dgm:cxn modelId="{3CBC0DA8-B366-4573-B1B8-88E645B3628C}" type="presParOf" srcId="{7569C274-105F-4F75-A9D3-192CF3D6A424}" destId="{60B36827-D834-4DA5-8A21-69BB00C43A57}" srcOrd="3" destOrd="0" presId="urn:microsoft.com/office/officeart/2005/8/layout/hList9"/>
    <dgm:cxn modelId="{FC017177-AF3A-424B-BA2B-C3FDE9BD5A43}" type="presParOf" srcId="{7569C274-105F-4F75-A9D3-192CF3D6A424}" destId="{DA95935F-8315-4B94-A019-A38C1F652C03}" srcOrd="4" destOrd="0" presId="urn:microsoft.com/office/officeart/2005/8/layout/hList9"/>
    <dgm:cxn modelId="{634EE62C-A439-460F-B24F-6C2EBED96AF9}" type="presParOf" srcId="{7569C274-105F-4F75-A9D3-192CF3D6A424}" destId="{C0300AC4-3D06-4510-91DB-46E230FD4BD7}" srcOrd="5" destOrd="0" presId="urn:microsoft.com/office/officeart/2005/8/layout/hList9"/>
    <dgm:cxn modelId="{3189BA8C-9E68-4B19-8AFB-8F6D49E52959}" type="presParOf" srcId="{7569C274-105F-4F75-A9D3-192CF3D6A424}" destId="{1C2B48FE-1E7E-4BC7-B463-8FD76EB3ADC9}" srcOrd="6" destOrd="0" presId="urn:microsoft.com/office/officeart/2005/8/layout/hList9"/>
    <dgm:cxn modelId="{09C9FE53-1A56-4882-AD20-8A5E004FC2FE}" type="presParOf" srcId="{1C2B48FE-1E7E-4BC7-B463-8FD76EB3ADC9}" destId="{79E45158-779E-4EFC-8021-5ED451B9B845}" srcOrd="0" destOrd="0" presId="urn:microsoft.com/office/officeart/2005/8/layout/hList9"/>
    <dgm:cxn modelId="{0747FEB7-B40A-4C8F-B94B-64803E904D79}" type="presParOf" srcId="{1C2B48FE-1E7E-4BC7-B463-8FD76EB3ADC9}" destId="{9A636073-C51D-473A-BC89-F51E31D408D5}" srcOrd="1" destOrd="0" presId="urn:microsoft.com/office/officeart/2005/8/layout/hList9"/>
    <dgm:cxn modelId="{9EE32D03-7240-4B2D-A26E-8117ADFF3922}" type="presParOf" srcId="{9A636073-C51D-473A-BC89-F51E31D408D5}" destId="{BA6D0CFC-6090-46E2-97F7-BEF2820CCB05}" srcOrd="0" destOrd="0" presId="urn:microsoft.com/office/officeart/2005/8/layout/hList9"/>
    <dgm:cxn modelId="{7F38E1E1-E4FF-4946-A15D-5F4D57701015}" type="presParOf" srcId="{9A636073-C51D-473A-BC89-F51E31D408D5}" destId="{24DBE3A5-7237-4C03-BEDA-10A7B1AA2CF9}" srcOrd="1" destOrd="0" presId="urn:microsoft.com/office/officeart/2005/8/layout/hList9"/>
    <dgm:cxn modelId="{D2F88029-5D24-4379-B0BF-C4954A067964}" type="presParOf" srcId="{7569C274-105F-4F75-A9D3-192CF3D6A424}" destId="{156AB460-D5CB-4429-8D02-DBB001EC99B8}" srcOrd="7" destOrd="0" presId="urn:microsoft.com/office/officeart/2005/8/layout/hList9"/>
    <dgm:cxn modelId="{27BBE231-DB1B-4EE2-AD92-7C55A9992BA7}" type="presParOf" srcId="{7569C274-105F-4F75-A9D3-192CF3D6A424}" destId="{359E07C8-47B8-4861-BD30-8AA53D76767C}" srcOrd="8" destOrd="0" presId="urn:microsoft.com/office/officeart/2005/8/layout/hList9"/>
  </dgm:cxnLst>
  <dgm:bg/>
  <dgm:whole/>
  <dgm:extLst>
    <a:ext uri="http://schemas.microsoft.com/office/drawing/2008/diagram">
      <dsp:dataModelExt xmlns:dsp="http://schemas.microsoft.com/office/drawing/2008/diagram" relId="rId9"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9CD559A-AE75-4B9B-AA51-F2F2DCBAD7FD}" type="doc">
      <dgm:prSet loTypeId="urn:microsoft.com/office/officeart/2005/8/layout/chevron2" loCatId="process" qsTypeId="urn:microsoft.com/office/officeart/2005/8/quickstyle/simple1" qsCatId="simple" csTypeId="urn:microsoft.com/office/officeart/2005/8/colors/accent1_2" csCatId="accent1" phldr="1"/>
      <dgm:spPr/>
      <dgm:t>
        <a:bodyPr/>
        <a:lstStyle/>
        <a:p>
          <a:endParaRPr lang="fr-FR"/>
        </a:p>
      </dgm:t>
    </dgm:pt>
    <dgm:pt modelId="{D6C1D09E-877E-48E2-8ABA-C2774B65A73F}">
      <dgm:prSet phldrT="[Texte]"/>
      <dgm:spPr>
        <a:solidFill>
          <a:schemeClr val="accent5">
            <a:lumMod val="60000"/>
            <a:lumOff val="40000"/>
          </a:schemeClr>
        </a:solidFill>
        <a:ln>
          <a:solidFill>
            <a:schemeClr val="accent5">
              <a:lumMod val="50000"/>
            </a:schemeClr>
          </a:solidFill>
        </a:ln>
      </dgm:spPr>
      <dgm:t>
        <a:bodyPr anchor="b"/>
        <a:lstStyle/>
        <a:p>
          <a:r>
            <a:rPr lang="fr-FR">
              <a:solidFill>
                <a:schemeClr val="accent5">
                  <a:lumMod val="50000"/>
                </a:schemeClr>
              </a:solidFill>
            </a:rPr>
            <a:t>1</a:t>
          </a:r>
        </a:p>
      </dgm:t>
    </dgm:pt>
    <dgm:pt modelId="{280053CB-2381-4E38-BEC0-4D64FA473646}" type="parTrans" cxnId="{66A1D969-6448-4B69-A448-62145F9E6B38}">
      <dgm:prSet/>
      <dgm:spPr/>
      <dgm:t>
        <a:bodyPr/>
        <a:lstStyle/>
        <a:p>
          <a:endParaRPr lang="fr-FR"/>
        </a:p>
      </dgm:t>
    </dgm:pt>
    <dgm:pt modelId="{B03EAD1E-2956-4A04-8994-B18E097B1951}" type="sibTrans" cxnId="{66A1D969-6448-4B69-A448-62145F9E6B38}">
      <dgm:prSet/>
      <dgm:spPr/>
      <dgm:t>
        <a:bodyPr/>
        <a:lstStyle/>
        <a:p>
          <a:endParaRPr lang="fr-FR"/>
        </a:p>
      </dgm:t>
    </dgm:pt>
    <dgm:pt modelId="{302D3542-34D5-4D5C-B1B4-9B2FE281B786}">
      <dgm:prSet phldrT="[Texte]" custT="1"/>
      <dgm:spPr/>
      <dgm:t>
        <a:bodyPr/>
        <a:lstStyle/>
        <a:p>
          <a:pPr>
            <a:buFont typeface="Wingdings" panose="05000000000000000000" pitchFamily="2" charset="2"/>
            <a:buChar char="Ø"/>
          </a:pPr>
          <a:r>
            <a:rPr lang="fr-FR" sz="1000">
              <a:latin typeface="Tahoma" panose="020B0604030504040204" pitchFamily="34" charset="0"/>
              <a:ea typeface="Tahoma" panose="020B0604030504040204" pitchFamily="34" charset="0"/>
              <a:cs typeface="Tahoma" panose="020B0604030504040204" pitchFamily="34" charset="0"/>
            </a:rPr>
            <a:t> Compléter la case de la 1ère ligne "le stage théorique débute le".</a:t>
          </a:r>
        </a:p>
      </dgm:t>
    </dgm:pt>
    <dgm:pt modelId="{5144FDAD-928F-437E-9365-2A465F4BFA92}" type="parTrans" cxnId="{50520BD0-2A1E-4897-9625-4E5E7CA8508D}">
      <dgm:prSet/>
      <dgm:spPr/>
      <dgm:t>
        <a:bodyPr/>
        <a:lstStyle/>
        <a:p>
          <a:endParaRPr lang="fr-FR"/>
        </a:p>
      </dgm:t>
    </dgm:pt>
    <dgm:pt modelId="{0D483A83-EEEB-4B21-A381-5D4D815F855A}" type="sibTrans" cxnId="{50520BD0-2A1E-4897-9625-4E5E7CA8508D}">
      <dgm:prSet/>
      <dgm:spPr/>
      <dgm:t>
        <a:bodyPr/>
        <a:lstStyle/>
        <a:p>
          <a:endParaRPr lang="fr-FR"/>
        </a:p>
      </dgm:t>
    </dgm:pt>
    <dgm:pt modelId="{516F052A-B54A-4F04-89BA-44D3319BB42B}">
      <dgm:prSet phldrT="[Texte]" custT="1"/>
      <dgm:spPr/>
      <dgm:t>
        <a:bodyPr/>
        <a:lstStyle/>
        <a:p>
          <a:pPr>
            <a:buFont typeface="Wingdings" panose="05000000000000000000" pitchFamily="2" charset="2"/>
            <a:buChar char="Ø"/>
          </a:pPr>
          <a:r>
            <a:rPr lang="fr-FR" sz="1000">
              <a:latin typeface="Tahoma" panose="020B0604030504040204" pitchFamily="34" charset="0"/>
              <a:ea typeface="Tahoma" panose="020B0604030504040204" pitchFamily="34" charset="0"/>
              <a:cs typeface="Tahoma" panose="020B0604030504040204" pitchFamily="34" charset="0"/>
            </a:rPr>
            <a:t> Compléter la durée théorique du stage soit : </a:t>
          </a:r>
        </a:p>
      </dgm:t>
    </dgm:pt>
    <dgm:pt modelId="{43A7F664-1172-4263-B4FF-14C30FD09191}" type="parTrans" cxnId="{C70D89BB-B622-4804-BE51-505F566D8EC4}">
      <dgm:prSet/>
      <dgm:spPr/>
      <dgm:t>
        <a:bodyPr/>
        <a:lstStyle/>
        <a:p>
          <a:endParaRPr lang="fr-FR"/>
        </a:p>
      </dgm:t>
    </dgm:pt>
    <dgm:pt modelId="{DA957856-1E94-48DD-B967-47B0FCFDCDE4}" type="sibTrans" cxnId="{C70D89BB-B622-4804-BE51-505F566D8EC4}">
      <dgm:prSet/>
      <dgm:spPr/>
      <dgm:t>
        <a:bodyPr/>
        <a:lstStyle/>
        <a:p>
          <a:endParaRPr lang="fr-FR"/>
        </a:p>
      </dgm:t>
    </dgm:pt>
    <dgm:pt modelId="{6405EBCD-8598-45CD-9BFB-A4B9BD80E360}">
      <dgm:prSet phldrT="[Texte]"/>
      <dgm:spPr>
        <a:solidFill>
          <a:schemeClr val="accent5">
            <a:lumMod val="60000"/>
            <a:lumOff val="40000"/>
          </a:schemeClr>
        </a:solidFill>
        <a:ln>
          <a:solidFill>
            <a:schemeClr val="accent5">
              <a:lumMod val="75000"/>
            </a:schemeClr>
          </a:solidFill>
        </a:ln>
      </dgm:spPr>
      <dgm:t>
        <a:bodyPr/>
        <a:lstStyle/>
        <a:p>
          <a:pPr algn="ctr"/>
          <a:r>
            <a:rPr lang="fr-FR">
              <a:solidFill>
                <a:schemeClr val="accent5">
                  <a:lumMod val="50000"/>
                </a:schemeClr>
              </a:solidFill>
            </a:rPr>
            <a:t>3</a:t>
          </a:r>
        </a:p>
      </dgm:t>
    </dgm:pt>
    <dgm:pt modelId="{0EFA2F53-D5BE-403A-8864-471191682EDE}" type="parTrans" cxnId="{50A7E4B3-7E2B-4E2D-BE7E-D4846C0BADDA}">
      <dgm:prSet/>
      <dgm:spPr/>
      <dgm:t>
        <a:bodyPr/>
        <a:lstStyle/>
        <a:p>
          <a:endParaRPr lang="fr-FR"/>
        </a:p>
      </dgm:t>
    </dgm:pt>
    <dgm:pt modelId="{A6C7E316-A13F-4510-9481-007BEED53A76}" type="sibTrans" cxnId="{50A7E4B3-7E2B-4E2D-BE7E-D4846C0BADDA}">
      <dgm:prSet/>
      <dgm:spPr/>
      <dgm:t>
        <a:bodyPr/>
        <a:lstStyle/>
        <a:p>
          <a:endParaRPr lang="fr-FR"/>
        </a:p>
      </dgm:t>
    </dgm:pt>
    <dgm:pt modelId="{3B0D1869-0C8C-446B-82C8-65AAD561B08A}">
      <dgm:prSet phldrT="[Texte]" custT="1"/>
      <dgm:spPr/>
      <dgm:t>
        <a:bodyPr/>
        <a:lstStyle/>
        <a:p>
          <a:pPr>
            <a:buFont typeface="Wingdings" panose="05000000000000000000" pitchFamily="2" charset="2"/>
            <a:buChar char="Ø"/>
          </a:pPr>
          <a:r>
            <a:rPr lang="fr-FR" sz="1000">
              <a:latin typeface="Tahoma" panose="020B0604030504040204" pitchFamily="34" charset="0"/>
              <a:ea typeface="Tahoma" panose="020B0604030504040204" pitchFamily="34" charset="0"/>
              <a:cs typeface="Tahoma" panose="020B0604030504040204" pitchFamily="34" charset="0"/>
            </a:rPr>
            <a:t> Découper le stage théorique, selon les périodes et le taux d'activité, en indiquant :</a:t>
          </a:r>
        </a:p>
      </dgm:t>
    </dgm:pt>
    <dgm:pt modelId="{40BD0CED-8522-48E3-9251-382E35481F1A}" type="parTrans" cxnId="{25168CCB-EE7C-4DE0-8814-60EFC22B2F7E}">
      <dgm:prSet/>
      <dgm:spPr/>
      <dgm:t>
        <a:bodyPr/>
        <a:lstStyle/>
        <a:p>
          <a:endParaRPr lang="fr-FR"/>
        </a:p>
      </dgm:t>
    </dgm:pt>
    <dgm:pt modelId="{14122696-23CF-41C7-89DB-1740C42B4478}" type="sibTrans" cxnId="{25168CCB-EE7C-4DE0-8814-60EFC22B2F7E}">
      <dgm:prSet/>
      <dgm:spPr/>
      <dgm:t>
        <a:bodyPr/>
        <a:lstStyle/>
        <a:p>
          <a:endParaRPr lang="fr-FR"/>
        </a:p>
      </dgm:t>
    </dgm:pt>
    <dgm:pt modelId="{7F5B6EB3-CC0E-4F89-89A5-1E537672D3D5}">
      <dgm:prSet phldrT="[Texte]" custT="1"/>
      <dgm:spPr/>
      <dgm:t>
        <a:bodyPr/>
        <a:lstStyle/>
        <a:p>
          <a:pPr>
            <a:buFont typeface="Wingdings" panose="05000000000000000000" pitchFamily="2" charset="2"/>
            <a:buNone/>
          </a:pPr>
          <a:r>
            <a:rPr lang="fr-FR" sz="1000">
              <a:latin typeface="Tahoma" panose="020B0604030504040204" pitchFamily="34" charset="0"/>
              <a:ea typeface="Tahoma" panose="020B0604030504040204" pitchFamily="34" charset="0"/>
              <a:cs typeface="Tahoma" panose="020B0604030504040204" pitchFamily="34" charset="0"/>
            </a:rPr>
            <a:t> Cette date correspond à la date de nomination stagiaire.</a:t>
          </a:r>
        </a:p>
      </dgm:t>
    </dgm:pt>
    <dgm:pt modelId="{722643BA-19AD-455F-BFB0-98B5548D2ABD}" type="parTrans" cxnId="{1426829C-5F61-49E3-8D50-4A592861DB19}">
      <dgm:prSet/>
      <dgm:spPr/>
      <dgm:t>
        <a:bodyPr/>
        <a:lstStyle/>
        <a:p>
          <a:endParaRPr lang="fr-FR"/>
        </a:p>
      </dgm:t>
    </dgm:pt>
    <dgm:pt modelId="{DFAF9FE0-3886-4201-A40A-2E0831090F4F}" type="sibTrans" cxnId="{1426829C-5F61-49E3-8D50-4A592861DB19}">
      <dgm:prSet/>
      <dgm:spPr/>
      <dgm:t>
        <a:bodyPr/>
        <a:lstStyle/>
        <a:p>
          <a:endParaRPr lang="fr-FR"/>
        </a:p>
      </dgm:t>
    </dgm:pt>
    <dgm:pt modelId="{0E3B011C-4B79-410A-92BE-976129A8ADD2}">
      <dgm:prSet phldrT="[Texte]"/>
      <dgm:spPr>
        <a:solidFill>
          <a:schemeClr val="accent5">
            <a:lumMod val="60000"/>
            <a:lumOff val="40000"/>
          </a:schemeClr>
        </a:solidFill>
        <a:ln>
          <a:solidFill>
            <a:schemeClr val="accent5">
              <a:lumMod val="75000"/>
            </a:schemeClr>
          </a:solidFill>
        </a:ln>
      </dgm:spPr>
      <dgm:t>
        <a:bodyPr anchor="b"/>
        <a:lstStyle/>
        <a:p>
          <a:r>
            <a:rPr lang="fr-FR">
              <a:solidFill>
                <a:schemeClr val="accent5">
                  <a:lumMod val="50000"/>
                </a:schemeClr>
              </a:solidFill>
            </a:rPr>
            <a:t>2</a:t>
          </a:r>
        </a:p>
      </dgm:t>
    </dgm:pt>
    <dgm:pt modelId="{7F067892-1569-46E5-B705-4D74F354FA1E}" type="sibTrans" cxnId="{BE19E5E3-2965-41B8-8799-3D5F5E16B2D2}">
      <dgm:prSet/>
      <dgm:spPr/>
      <dgm:t>
        <a:bodyPr/>
        <a:lstStyle/>
        <a:p>
          <a:endParaRPr lang="fr-FR"/>
        </a:p>
      </dgm:t>
    </dgm:pt>
    <dgm:pt modelId="{FE88ABFA-760B-4E36-8112-32816469D1D4}" type="parTrans" cxnId="{BE19E5E3-2965-41B8-8799-3D5F5E16B2D2}">
      <dgm:prSet/>
      <dgm:spPr/>
      <dgm:t>
        <a:bodyPr/>
        <a:lstStyle/>
        <a:p>
          <a:endParaRPr lang="fr-FR"/>
        </a:p>
      </dgm:t>
    </dgm:pt>
    <dgm:pt modelId="{03D15BEF-4DD9-4543-89D9-A7B1128543A9}">
      <dgm:prSet phldrT="[Texte]" custT="1"/>
      <dgm:spPr/>
      <dgm:t>
        <a:bodyPr/>
        <a:lstStyle/>
        <a:p>
          <a:pPr>
            <a:buFont typeface="Arial" panose="020B0604020202020204" pitchFamily="34" charset="0"/>
            <a:buChar char="•"/>
          </a:pPr>
          <a:r>
            <a:rPr lang="fr-FR" sz="1000">
              <a:latin typeface="Tahoma" panose="020B0604030504040204" pitchFamily="34" charset="0"/>
              <a:ea typeface="Tahoma" panose="020B0604030504040204" pitchFamily="34" charset="0"/>
              <a:cs typeface="Tahoma" panose="020B0604030504040204" pitchFamily="34" charset="0"/>
            </a:rPr>
            <a:t>1 dans la case "An(s)",</a:t>
          </a:r>
        </a:p>
      </dgm:t>
    </dgm:pt>
    <dgm:pt modelId="{7397293C-0A42-40EE-8D7B-A97C231A2380}" type="parTrans" cxnId="{E47FB925-500E-4659-8DD0-F2A0F65AE4B0}">
      <dgm:prSet/>
      <dgm:spPr/>
      <dgm:t>
        <a:bodyPr/>
        <a:lstStyle/>
        <a:p>
          <a:endParaRPr lang="fr-FR"/>
        </a:p>
      </dgm:t>
    </dgm:pt>
    <dgm:pt modelId="{E57638E3-2022-43CE-80C1-418C3DA9D10A}" type="sibTrans" cxnId="{E47FB925-500E-4659-8DD0-F2A0F65AE4B0}">
      <dgm:prSet/>
      <dgm:spPr/>
      <dgm:t>
        <a:bodyPr/>
        <a:lstStyle/>
        <a:p>
          <a:endParaRPr lang="fr-FR"/>
        </a:p>
      </dgm:t>
    </dgm:pt>
    <dgm:pt modelId="{0C24F5BF-DCF7-4A9E-AAA9-3BD455D9E573}">
      <dgm:prSet phldrT="[Texte]" custT="1"/>
      <dgm:spPr/>
      <dgm:t>
        <a:bodyPr/>
        <a:lstStyle/>
        <a:p>
          <a:pPr>
            <a:buFont typeface="Arial" panose="020B0604020202020204" pitchFamily="34" charset="0"/>
            <a:buChar char="•"/>
          </a:pPr>
          <a:r>
            <a:rPr lang="fr-FR" sz="1000">
              <a:latin typeface="Tahoma" panose="020B0604030504040204" pitchFamily="34" charset="0"/>
              <a:ea typeface="Tahoma" panose="020B0604030504040204" pitchFamily="34" charset="0"/>
              <a:cs typeface="Tahoma" panose="020B0604030504040204" pitchFamily="34" charset="0"/>
            </a:rPr>
            <a:t>6 dans la case "mois" (si promotion interne).</a:t>
          </a:r>
        </a:p>
      </dgm:t>
    </dgm:pt>
    <dgm:pt modelId="{31AE8A48-74EF-4D35-A0E1-1EB6F3682CCA}" type="parTrans" cxnId="{66E236B2-FB8B-47CA-B7A8-3E76AF9AF18A}">
      <dgm:prSet/>
      <dgm:spPr/>
      <dgm:t>
        <a:bodyPr/>
        <a:lstStyle/>
        <a:p>
          <a:endParaRPr lang="fr-FR"/>
        </a:p>
      </dgm:t>
    </dgm:pt>
    <dgm:pt modelId="{967D1FC6-0372-4971-9A38-EAB0E0DA42BB}" type="sibTrans" cxnId="{66E236B2-FB8B-47CA-B7A8-3E76AF9AF18A}">
      <dgm:prSet/>
      <dgm:spPr/>
      <dgm:t>
        <a:bodyPr/>
        <a:lstStyle/>
        <a:p>
          <a:endParaRPr lang="fr-FR"/>
        </a:p>
      </dgm:t>
    </dgm:pt>
    <dgm:pt modelId="{BE6BC9E2-9826-4C64-859E-F76A90AE5E35}">
      <dgm:prSet phldrT="[Texte]" custT="1"/>
      <dgm:spPr/>
      <dgm:t>
        <a:bodyPr/>
        <a:lstStyle/>
        <a:p>
          <a:pPr>
            <a:buFont typeface="Arial" panose="020B0604020202020204" pitchFamily="34" charset="0"/>
            <a:buChar char="•"/>
          </a:pPr>
          <a:r>
            <a:rPr lang="fr-FR" sz="1000">
              <a:latin typeface="Tahoma" panose="020B0604030504040204" pitchFamily="34" charset="0"/>
              <a:ea typeface="Tahoma" panose="020B0604030504040204" pitchFamily="34" charset="0"/>
              <a:cs typeface="Tahoma" panose="020B0604030504040204" pitchFamily="34" charset="0"/>
            </a:rPr>
            <a:t> la date de début,</a:t>
          </a:r>
        </a:p>
      </dgm:t>
    </dgm:pt>
    <dgm:pt modelId="{E164B7A5-0408-40AF-BE9C-4BE83BE46D4A}" type="parTrans" cxnId="{5C635D80-965D-4C2C-9F42-16774A8CCEA9}">
      <dgm:prSet/>
      <dgm:spPr/>
      <dgm:t>
        <a:bodyPr/>
        <a:lstStyle/>
        <a:p>
          <a:endParaRPr lang="fr-FR"/>
        </a:p>
      </dgm:t>
    </dgm:pt>
    <dgm:pt modelId="{110DA7B3-0B42-4A95-A190-B3EB23AB2EC3}" type="sibTrans" cxnId="{5C635D80-965D-4C2C-9F42-16774A8CCEA9}">
      <dgm:prSet/>
      <dgm:spPr/>
      <dgm:t>
        <a:bodyPr/>
        <a:lstStyle/>
        <a:p>
          <a:endParaRPr lang="fr-FR"/>
        </a:p>
      </dgm:t>
    </dgm:pt>
    <dgm:pt modelId="{F21C417F-D96F-4559-9104-9A3F7B3B78C5}">
      <dgm:prSet phldrT="[Texte]" custT="1"/>
      <dgm:spPr/>
      <dgm:t>
        <a:bodyPr/>
        <a:lstStyle/>
        <a:p>
          <a:pPr>
            <a:buFont typeface="Arial" panose="020B0604020202020204" pitchFamily="34" charset="0"/>
            <a:buChar char="•"/>
          </a:pPr>
          <a:r>
            <a:rPr lang="fr-FR" sz="1000">
              <a:latin typeface="Tahoma" panose="020B0604030504040204" pitchFamily="34" charset="0"/>
              <a:ea typeface="Tahoma" panose="020B0604030504040204" pitchFamily="34" charset="0"/>
              <a:cs typeface="Tahoma" panose="020B0604030504040204" pitchFamily="34" charset="0"/>
            </a:rPr>
            <a:t> le taux d'activité.</a:t>
          </a:r>
        </a:p>
      </dgm:t>
    </dgm:pt>
    <dgm:pt modelId="{EBC4B464-008A-4E2D-B521-44ACF85965D2}" type="parTrans" cxnId="{EE4B9C74-8579-411D-A71D-5C981748998D}">
      <dgm:prSet/>
      <dgm:spPr/>
      <dgm:t>
        <a:bodyPr/>
        <a:lstStyle/>
        <a:p>
          <a:endParaRPr lang="fr-FR"/>
        </a:p>
      </dgm:t>
    </dgm:pt>
    <dgm:pt modelId="{227AEC38-726D-42EA-BC22-869D5FB23FC6}" type="sibTrans" cxnId="{EE4B9C74-8579-411D-A71D-5C981748998D}">
      <dgm:prSet/>
      <dgm:spPr/>
      <dgm:t>
        <a:bodyPr/>
        <a:lstStyle/>
        <a:p>
          <a:endParaRPr lang="fr-FR"/>
        </a:p>
      </dgm:t>
    </dgm:pt>
    <dgm:pt modelId="{F4A3818B-D03C-43BE-ACE8-A3FC97294F9D}" type="pres">
      <dgm:prSet presAssocID="{59CD559A-AE75-4B9B-AA51-F2F2DCBAD7FD}" presName="linearFlow" presStyleCnt="0">
        <dgm:presLayoutVars>
          <dgm:dir/>
          <dgm:animLvl val="lvl"/>
          <dgm:resizeHandles val="exact"/>
        </dgm:presLayoutVars>
      </dgm:prSet>
      <dgm:spPr/>
    </dgm:pt>
    <dgm:pt modelId="{0DB65754-A2ED-40E3-A81E-60617FD182DF}" type="pres">
      <dgm:prSet presAssocID="{D6C1D09E-877E-48E2-8ABA-C2774B65A73F}" presName="composite" presStyleCnt="0"/>
      <dgm:spPr/>
    </dgm:pt>
    <dgm:pt modelId="{596ABC5F-DA5D-409E-B154-A4C54688A2D3}" type="pres">
      <dgm:prSet presAssocID="{D6C1D09E-877E-48E2-8ABA-C2774B65A73F}" presName="parentText" presStyleLbl="alignNode1" presStyleIdx="0" presStyleCnt="3">
        <dgm:presLayoutVars>
          <dgm:chMax val="1"/>
          <dgm:bulletEnabled val="1"/>
        </dgm:presLayoutVars>
      </dgm:prSet>
      <dgm:spPr/>
    </dgm:pt>
    <dgm:pt modelId="{6939575C-C67C-42D8-94AF-3E5EDF271C5C}" type="pres">
      <dgm:prSet presAssocID="{D6C1D09E-877E-48E2-8ABA-C2774B65A73F}" presName="descendantText" presStyleLbl="alignAcc1" presStyleIdx="0" presStyleCnt="3" custScaleX="57218">
        <dgm:presLayoutVars>
          <dgm:bulletEnabled val="1"/>
        </dgm:presLayoutVars>
      </dgm:prSet>
      <dgm:spPr/>
    </dgm:pt>
    <dgm:pt modelId="{3513ECAB-655F-482C-8D22-58DAA9C68DB4}" type="pres">
      <dgm:prSet presAssocID="{B03EAD1E-2956-4A04-8994-B18E097B1951}" presName="sp" presStyleCnt="0"/>
      <dgm:spPr/>
    </dgm:pt>
    <dgm:pt modelId="{82334E0D-AC6F-49E5-8A5E-3A8842DBAC31}" type="pres">
      <dgm:prSet presAssocID="{0E3B011C-4B79-410A-92BE-976129A8ADD2}" presName="composite" presStyleCnt="0"/>
      <dgm:spPr/>
    </dgm:pt>
    <dgm:pt modelId="{C7777368-47F4-4143-B505-6146CB97ABDE}" type="pres">
      <dgm:prSet presAssocID="{0E3B011C-4B79-410A-92BE-976129A8ADD2}" presName="parentText" presStyleLbl="alignNode1" presStyleIdx="1" presStyleCnt="3">
        <dgm:presLayoutVars>
          <dgm:chMax val="1"/>
          <dgm:bulletEnabled val="1"/>
        </dgm:presLayoutVars>
      </dgm:prSet>
      <dgm:spPr/>
    </dgm:pt>
    <dgm:pt modelId="{2D6C832F-F8DA-436D-AB1D-49BEF874A9AA}" type="pres">
      <dgm:prSet presAssocID="{0E3B011C-4B79-410A-92BE-976129A8ADD2}" presName="descendantText" presStyleLbl="alignAcc1" presStyleIdx="1" presStyleCnt="3" custScaleX="75900" custLinFactNeighborX="-1589">
        <dgm:presLayoutVars>
          <dgm:bulletEnabled val="1"/>
        </dgm:presLayoutVars>
      </dgm:prSet>
      <dgm:spPr/>
    </dgm:pt>
    <dgm:pt modelId="{DA1CCE51-99E2-41AA-B08A-BD3ADBDC6944}" type="pres">
      <dgm:prSet presAssocID="{7F067892-1569-46E5-B705-4D74F354FA1E}" presName="sp" presStyleCnt="0"/>
      <dgm:spPr/>
    </dgm:pt>
    <dgm:pt modelId="{C17234E0-3379-4EC4-AABE-8AFBED371A26}" type="pres">
      <dgm:prSet presAssocID="{6405EBCD-8598-45CD-9BFB-A4B9BD80E360}" presName="composite" presStyleCnt="0"/>
      <dgm:spPr/>
    </dgm:pt>
    <dgm:pt modelId="{65E7EC75-AF0C-41B7-838A-7FDF597A5B27}" type="pres">
      <dgm:prSet presAssocID="{6405EBCD-8598-45CD-9BFB-A4B9BD80E360}" presName="parentText" presStyleLbl="alignNode1" presStyleIdx="2" presStyleCnt="3">
        <dgm:presLayoutVars>
          <dgm:chMax val="1"/>
          <dgm:bulletEnabled val="1"/>
        </dgm:presLayoutVars>
      </dgm:prSet>
      <dgm:spPr/>
    </dgm:pt>
    <dgm:pt modelId="{91EDD075-71DE-4EAB-9574-7F2EE34D6205}" type="pres">
      <dgm:prSet presAssocID="{6405EBCD-8598-45CD-9BFB-A4B9BD80E360}" presName="descendantText" presStyleLbl="alignAcc1" presStyleIdx="2" presStyleCnt="3" custScaleX="76534" custLinFactNeighborX="-1787" custLinFactNeighborY="-1116">
        <dgm:presLayoutVars>
          <dgm:bulletEnabled val="1"/>
        </dgm:presLayoutVars>
      </dgm:prSet>
      <dgm:spPr/>
    </dgm:pt>
  </dgm:ptLst>
  <dgm:cxnLst>
    <dgm:cxn modelId="{09EC8200-539C-4809-851F-1F6CB91104FF}" type="presOf" srcId="{3B0D1869-0C8C-446B-82C8-65AAD561B08A}" destId="{91EDD075-71DE-4EAB-9574-7F2EE34D6205}" srcOrd="0" destOrd="0" presId="urn:microsoft.com/office/officeart/2005/8/layout/chevron2"/>
    <dgm:cxn modelId="{269FF61C-55BA-4202-AEDB-5A655AC9F283}" type="presOf" srcId="{59CD559A-AE75-4B9B-AA51-F2F2DCBAD7FD}" destId="{F4A3818B-D03C-43BE-ACE8-A3FC97294F9D}" srcOrd="0" destOrd="0" presId="urn:microsoft.com/office/officeart/2005/8/layout/chevron2"/>
    <dgm:cxn modelId="{E47FB925-500E-4659-8DD0-F2A0F65AE4B0}" srcId="{0E3B011C-4B79-410A-92BE-976129A8ADD2}" destId="{03D15BEF-4DD9-4543-89D9-A7B1128543A9}" srcOrd="1" destOrd="0" parTransId="{7397293C-0A42-40EE-8D7B-A97C231A2380}" sibTransId="{E57638E3-2022-43CE-80C1-418C3DA9D10A}"/>
    <dgm:cxn modelId="{8AFFAC2B-80F8-4A17-A65E-000D9A6FF5DB}" type="presOf" srcId="{F21C417F-D96F-4559-9104-9A3F7B3B78C5}" destId="{91EDD075-71DE-4EAB-9574-7F2EE34D6205}" srcOrd="0" destOrd="2" presId="urn:microsoft.com/office/officeart/2005/8/layout/chevron2"/>
    <dgm:cxn modelId="{1CBA2739-4163-443E-8D39-9EE8E2DD2FE2}" type="presOf" srcId="{03D15BEF-4DD9-4543-89D9-A7B1128543A9}" destId="{2D6C832F-F8DA-436D-AB1D-49BEF874A9AA}" srcOrd="0" destOrd="1" presId="urn:microsoft.com/office/officeart/2005/8/layout/chevron2"/>
    <dgm:cxn modelId="{7920C839-049D-4073-B57C-3090B7F5A620}" type="presOf" srcId="{7F5B6EB3-CC0E-4F89-89A5-1E537672D3D5}" destId="{6939575C-C67C-42D8-94AF-3E5EDF271C5C}" srcOrd="0" destOrd="1" presId="urn:microsoft.com/office/officeart/2005/8/layout/chevron2"/>
    <dgm:cxn modelId="{66A1D969-6448-4B69-A448-62145F9E6B38}" srcId="{59CD559A-AE75-4B9B-AA51-F2F2DCBAD7FD}" destId="{D6C1D09E-877E-48E2-8ABA-C2774B65A73F}" srcOrd="0" destOrd="0" parTransId="{280053CB-2381-4E38-BEC0-4D64FA473646}" sibTransId="{B03EAD1E-2956-4A04-8994-B18E097B1951}"/>
    <dgm:cxn modelId="{EE4B9C74-8579-411D-A71D-5C981748998D}" srcId="{6405EBCD-8598-45CD-9BFB-A4B9BD80E360}" destId="{F21C417F-D96F-4559-9104-9A3F7B3B78C5}" srcOrd="2" destOrd="0" parTransId="{EBC4B464-008A-4E2D-B521-44ACF85965D2}" sibTransId="{227AEC38-726D-42EA-BC22-869D5FB23FC6}"/>
    <dgm:cxn modelId="{5C635D80-965D-4C2C-9F42-16774A8CCEA9}" srcId="{6405EBCD-8598-45CD-9BFB-A4B9BD80E360}" destId="{BE6BC9E2-9826-4C64-859E-F76A90AE5E35}" srcOrd="1" destOrd="0" parTransId="{E164B7A5-0408-40AF-BE9C-4BE83BE46D4A}" sibTransId="{110DA7B3-0B42-4A95-A190-B3EB23AB2EC3}"/>
    <dgm:cxn modelId="{0B5F7B88-EB51-4840-A363-844576B9CF26}" type="presOf" srcId="{516F052A-B54A-4F04-89BA-44D3319BB42B}" destId="{2D6C832F-F8DA-436D-AB1D-49BEF874A9AA}" srcOrd="0" destOrd="0" presId="urn:microsoft.com/office/officeart/2005/8/layout/chevron2"/>
    <dgm:cxn modelId="{3FD81A92-E1C6-4596-B3F4-B6B1479B6D30}" type="presOf" srcId="{6405EBCD-8598-45CD-9BFB-A4B9BD80E360}" destId="{65E7EC75-AF0C-41B7-838A-7FDF597A5B27}" srcOrd="0" destOrd="0" presId="urn:microsoft.com/office/officeart/2005/8/layout/chevron2"/>
    <dgm:cxn modelId="{A744C194-6EC7-4514-9350-504EC1A48E3A}" type="presOf" srcId="{BE6BC9E2-9826-4C64-859E-F76A90AE5E35}" destId="{91EDD075-71DE-4EAB-9574-7F2EE34D6205}" srcOrd="0" destOrd="1" presId="urn:microsoft.com/office/officeart/2005/8/layout/chevron2"/>
    <dgm:cxn modelId="{1426829C-5F61-49E3-8D50-4A592861DB19}" srcId="{D6C1D09E-877E-48E2-8ABA-C2774B65A73F}" destId="{7F5B6EB3-CC0E-4F89-89A5-1E537672D3D5}" srcOrd="1" destOrd="0" parTransId="{722643BA-19AD-455F-BFB0-98B5548D2ABD}" sibTransId="{DFAF9FE0-3886-4201-A40A-2E0831090F4F}"/>
    <dgm:cxn modelId="{66E236B2-FB8B-47CA-B7A8-3E76AF9AF18A}" srcId="{0E3B011C-4B79-410A-92BE-976129A8ADD2}" destId="{0C24F5BF-DCF7-4A9E-AAA9-3BD455D9E573}" srcOrd="2" destOrd="0" parTransId="{31AE8A48-74EF-4D35-A0E1-1EB6F3682CCA}" sibTransId="{967D1FC6-0372-4971-9A38-EAB0E0DA42BB}"/>
    <dgm:cxn modelId="{50A7E4B3-7E2B-4E2D-BE7E-D4846C0BADDA}" srcId="{59CD559A-AE75-4B9B-AA51-F2F2DCBAD7FD}" destId="{6405EBCD-8598-45CD-9BFB-A4B9BD80E360}" srcOrd="2" destOrd="0" parTransId="{0EFA2F53-D5BE-403A-8864-471191682EDE}" sibTransId="{A6C7E316-A13F-4510-9481-007BEED53A76}"/>
    <dgm:cxn modelId="{C70D89BB-B622-4804-BE51-505F566D8EC4}" srcId="{0E3B011C-4B79-410A-92BE-976129A8ADD2}" destId="{516F052A-B54A-4F04-89BA-44D3319BB42B}" srcOrd="0" destOrd="0" parTransId="{43A7F664-1172-4263-B4FF-14C30FD09191}" sibTransId="{DA957856-1E94-48DD-B967-47B0FCFDCDE4}"/>
    <dgm:cxn modelId="{E10CF6C4-7CDE-47E6-9A83-52D8FBCED10A}" type="presOf" srcId="{D6C1D09E-877E-48E2-8ABA-C2774B65A73F}" destId="{596ABC5F-DA5D-409E-B154-A4C54688A2D3}" srcOrd="0" destOrd="0" presId="urn:microsoft.com/office/officeart/2005/8/layout/chevron2"/>
    <dgm:cxn modelId="{9B5D4DCA-F645-4803-916C-0639593850B1}" type="presOf" srcId="{0C24F5BF-DCF7-4A9E-AAA9-3BD455D9E573}" destId="{2D6C832F-F8DA-436D-AB1D-49BEF874A9AA}" srcOrd="0" destOrd="2" presId="urn:microsoft.com/office/officeart/2005/8/layout/chevron2"/>
    <dgm:cxn modelId="{25168CCB-EE7C-4DE0-8814-60EFC22B2F7E}" srcId="{6405EBCD-8598-45CD-9BFB-A4B9BD80E360}" destId="{3B0D1869-0C8C-446B-82C8-65AAD561B08A}" srcOrd="0" destOrd="0" parTransId="{40BD0CED-8522-48E3-9251-382E35481F1A}" sibTransId="{14122696-23CF-41C7-89DB-1740C42B4478}"/>
    <dgm:cxn modelId="{50520BD0-2A1E-4897-9625-4E5E7CA8508D}" srcId="{D6C1D09E-877E-48E2-8ABA-C2774B65A73F}" destId="{302D3542-34D5-4D5C-B1B4-9B2FE281B786}" srcOrd="0" destOrd="0" parTransId="{5144FDAD-928F-437E-9365-2A465F4BFA92}" sibTransId="{0D483A83-EEEB-4B21-A381-5D4D815F855A}"/>
    <dgm:cxn modelId="{BE19E5E3-2965-41B8-8799-3D5F5E16B2D2}" srcId="{59CD559A-AE75-4B9B-AA51-F2F2DCBAD7FD}" destId="{0E3B011C-4B79-410A-92BE-976129A8ADD2}" srcOrd="1" destOrd="0" parTransId="{FE88ABFA-760B-4E36-8112-32816469D1D4}" sibTransId="{7F067892-1569-46E5-B705-4D74F354FA1E}"/>
    <dgm:cxn modelId="{E35053E7-6552-48B9-8FBF-B1702D5B5C9C}" type="presOf" srcId="{0E3B011C-4B79-410A-92BE-976129A8ADD2}" destId="{C7777368-47F4-4143-B505-6146CB97ABDE}" srcOrd="0" destOrd="0" presId="urn:microsoft.com/office/officeart/2005/8/layout/chevron2"/>
    <dgm:cxn modelId="{CC3B52FA-48AB-457B-BDAE-C8C8D7D1D9F5}" type="presOf" srcId="{302D3542-34D5-4D5C-B1B4-9B2FE281B786}" destId="{6939575C-C67C-42D8-94AF-3E5EDF271C5C}" srcOrd="0" destOrd="0" presId="urn:microsoft.com/office/officeart/2005/8/layout/chevron2"/>
    <dgm:cxn modelId="{E03B1C28-04B3-41AA-8B4A-3906966BFEBF}" type="presParOf" srcId="{F4A3818B-D03C-43BE-ACE8-A3FC97294F9D}" destId="{0DB65754-A2ED-40E3-A81E-60617FD182DF}" srcOrd="0" destOrd="0" presId="urn:microsoft.com/office/officeart/2005/8/layout/chevron2"/>
    <dgm:cxn modelId="{06330A27-5967-4DC3-8DFB-1500DEB202FF}" type="presParOf" srcId="{0DB65754-A2ED-40E3-A81E-60617FD182DF}" destId="{596ABC5F-DA5D-409E-B154-A4C54688A2D3}" srcOrd="0" destOrd="0" presId="urn:microsoft.com/office/officeart/2005/8/layout/chevron2"/>
    <dgm:cxn modelId="{23E4A068-276C-4D5F-86FE-C8E56FB9628B}" type="presParOf" srcId="{0DB65754-A2ED-40E3-A81E-60617FD182DF}" destId="{6939575C-C67C-42D8-94AF-3E5EDF271C5C}" srcOrd="1" destOrd="0" presId="urn:microsoft.com/office/officeart/2005/8/layout/chevron2"/>
    <dgm:cxn modelId="{A0D1C5B8-8EBD-4F46-A56E-D3081FE6C72C}" type="presParOf" srcId="{F4A3818B-D03C-43BE-ACE8-A3FC97294F9D}" destId="{3513ECAB-655F-482C-8D22-58DAA9C68DB4}" srcOrd="1" destOrd="0" presId="urn:microsoft.com/office/officeart/2005/8/layout/chevron2"/>
    <dgm:cxn modelId="{CB12B971-0A1F-45B2-9AE3-0120127C1765}" type="presParOf" srcId="{F4A3818B-D03C-43BE-ACE8-A3FC97294F9D}" destId="{82334E0D-AC6F-49E5-8A5E-3A8842DBAC31}" srcOrd="2" destOrd="0" presId="urn:microsoft.com/office/officeart/2005/8/layout/chevron2"/>
    <dgm:cxn modelId="{5D53DBA0-7C04-4CEC-82D8-AA406516B2D7}" type="presParOf" srcId="{82334E0D-AC6F-49E5-8A5E-3A8842DBAC31}" destId="{C7777368-47F4-4143-B505-6146CB97ABDE}" srcOrd="0" destOrd="0" presId="urn:microsoft.com/office/officeart/2005/8/layout/chevron2"/>
    <dgm:cxn modelId="{2B570CF1-38DB-429D-93F3-50EB19006D1E}" type="presParOf" srcId="{82334E0D-AC6F-49E5-8A5E-3A8842DBAC31}" destId="{2D6C832F-F8DA-436D-AB1D-49BEF874A9AA}" srcOrd="1" destOrd="0" presId="urn:microsoft.com/office/officeart/2005/8/layout/chevron2"/>
    <dgm:cxn modelId="{778E446E-6037-4FA6-8EB2-571BFCC1FE23}" type="presParOf" srcId="{F4A3818B-D03C-43BE-ACE8-A3FC97294F9D}" destId="{DA1CCE51-99E2-41AA-B08A-BD3ADBDC6944}" srcOrd="3" destOrd="0" presId="urn:microsoft.com/office/officeart/2005/8/layout/chevron2"/>
    <dgm:cxn modelId="{8C6585C1-D6EA-470A-AA53-38BDA988AA8D}" type="presParOf" srcId="{F4A3818B-D03C-43BE-ACE8-A3FC97294F9D}" destId="{C17234E0-3379-4EC4-AABE-8AFBED371A26}" srcOrd="4" destOrd="0" presId="urn:microsoft.com/office/officeart/2005/8/layout/chevron2"/>
    <dgm:cxn modelId="{A091CFF1-116E-43D7-B758-7ECD5B031E29}" type="presParOf" srcId="{C17234E0-3379-4EC4-AABE-8AFBED371A26}" destId="{65E7EC75-AF0C-41B7-838A-7FDF597A5B27}" srcOrd="0" destOrd="0" presId="urn:microsoft.com/office/officeart/2005/8/layout/chevron2"/>
    <dgm:cxn modelId="{4C7DD546-564B-4D60-8444-814F8C121198}" type="presParOf" srcId="{C17234E0-3379-4EC4-AABE-8AFBED371A26}" destId="{91EDD075-71DE-4EAB-9574-7F2EE34D6205}" srcOrd="1" destOrd="0" presId="urn:microsoft.com/office/officeart/2005/8/layout/chevron2"/>
  </dgm:cxnLst>
  <dgm:bg/>
  <dgm:whole/>
  <dgm:extLst>
    <a:ext uri="http://schemas.microsoft.com/office/drawing/2008/diagram">
      <dsp:dataModelExt xmlns:dsp="http://schemas.microsoft.com/office/drawing/2008/diagram" relId="rId1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9EF5A07-C7F0-45B3-ADA9-558B4DCBB44B}">
      <dsp:nvSpPr>
        <dsp:cNvPr id="0" name=""/>
        <dsp:cNvSpPr/>
      </dsp:nvSpPr>
      <dsp:spPr>
        <a:xfrm>
          <a:off x="1054833" y="661576"/>
          <a:ext cx="3883979" cy="1007185"/>
        </a:xfrm>
        <a:prstGeom prst="rect">
          <a:avLst/>
        </a:prstGeom>
        <a:solidFill>
          <a:schemeClr val="accent5">
            <a:lumMod val="40000"/>
            <a:lumOff val="6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0" rIns="0" bIns="0" numCol="1" spcCol="1270" anchor="ctr" anchorCtr="1">
          <a:noAutofit/>
        </a:bodyPr>
        <a:lstStyle/>
        <a:p>
          <a:pPr marL="0" lvl="0" indent="0" algn="l" defTabSz="444500">
            <a:lnSpc>
              <a:spcPct val="90000"/>
            </a:lnSpc>
            <a:spcBef>
              <a:spcPct val="0"/>
            </a:spcBef>
            <a:spcAft>
              <a:spcPct val="35000"/>
            </a:spcAft>
            <a:buNone/>
          </a:pPr>
          <a:r>
            <a:rPr lang="fr-FR" sz="1000" kern="12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Durée théorique du stage = </a:t>
          </a:r>
          <a:r>
            <a:rPr lang="fr-FR" sz="1000" b="1" kern="12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1 an</a:t>
          </a:r>
          <a:br>
            <a:rPr lang="fr-FR" sz="1000" b="1" kern="12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br>
          <a:endParaRPr lang="fr-FR" sz="1000" b="1" kern="12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endParaRPr>
        </a:p>
        <a:p>
          <a:pPr marL="0" lvl="0" indent="0" algn="l" defTabSz="444500">
            <a:lnSpc>
              <a:spcPct val="90000"/>
            </a:lnSpc>
            <a:spcBef>
              <a:spcPct val="0"/>
            </a:spcBef>
            <a:spcAft>
              <a:spcPct val="35000"/>
            </a:spcAft>
            <a:buNone/>
          </a:pPr>
          <a:r>
            <a:rPr lang="fr-FR" sz="900" kern="12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soit </a:t>
          </a:r>
          <a:r>
            <a:rPr lang="fr-FR" sz="900" b="1" kern="12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360 jours en équivalent temps plein</a:t>
          </a:r>
        </a:p>
        <a:p>
          <a:pPr marL="0" lvl="0" indent="0" algn="l" defTabSz="444500">
            <a:lnSpc>
              <a:spcPct val="90000"/>
            </a:lnSpc>
            <a:spcBef>
              <a:spcPct val="0"/>
            </a:spcBef>
            <a:spcAft>
              <a:spcPct val="35000"/>
            </a:spcAft>
            <a:buNone/>
          </a:pPr>
          <a:r>
            <a:rPr lang="fr-FR" sz="900" kern="12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(12 mois x 30 jours / </a:t>
          </a:r>
          <a:r>
            <a:rPr lang="fr-FR" sz="900" i="1" kern="12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1 mois = 30 jours</a:t>
          </a:r>
          <a:r>
            <a:rPr lang="fr-FR" sz="900" kern="1200">
              <a:solidFill>
                <a:schemeClr val="dk1">
                  <a:hueOff val="0"/>
                  <a:satOff val="0"/>
                  <a:lumOff val="0"/>
                </a:schemeClr>
              </a:solidFill>
              <a:latin typeface="Tahoma" panose="020B0604030504040204" pitchFamily="34" charset="0"/>
              <a:ea typeface="Tahoma" panose="020B0604030504040204" pitchFamily="34" charset="0"/>
              <a:cs typeface="Tahoma" panose="020B0604030504040204" pitchFamily="34" charset="0"/>
            </a:rPr>
            <a:t>)</a:t>
          </a:r>
        </a:p>
      </dsp:txBody>
      <dsp:txXfrm>
        <a:off x="1676269" y="661576"/>
        <a:ext cx="3262542" cy="1007185"/>
      </dsp:txXfrm>
    </dsp:sp>
    <dsp:sp modelId="{64A46CB1-2AEB-4459-A9C7-CDCDEC42947C}">
      <dsp:nvSpPr>
        <dsp:cNvPr id="0" name=""/>
        <dsp:cNvSpPr/>
      </dsp:nvSpPr>
      <dsp:spPr>
        <a:xfrm>
          <a:off x="1061471" y="1781989"/>
          <a:ext cx="5296892" cy="967049"/>
        </a:xfrm>
        <a:prstGeom prst="rect">
          <a:avLst/>
        </a:prstGeom>
        <a:solidFill>
          <a:schemeClr val="accent5">
            <a:lumMod val="40000"/>
            <a:lumOff val="6000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64008" rIns="64008" bIns="64008" numCol="1" spcCol="1270" anchor="ctr" anchorCtr="0">
          <a:noAutofit/>
        </a:bodyPr>
        <a:lstStyle/>
        <a:p>
          <a:pPr marL="0" lvl="0" indent="0" algn="l" defTabSz="400050">
            <a:lnSpc>
              <a:spcPct val="90000"/>
            </a:lnSpc>
            <a:spcBef>
              <a:spcPct val="0"/>
            </a:spcBef>
            <a:spcAft>
              <a:spcPct val="35000"/>
            </a:spcAft>
            <a:buNone/>
          </a:pPr>
          <a:r>
            <a:rPr lang="fr-FR" sz="900" kern="1200">
              <a:solidFill>
                <a:schemeClr val="accent1">
                  <a:lumMod val="75000"/>
                </a:schemeClr>
              </a:solidFill>
              <a:latin typeface="Tahoma" panose="020B0604030504040204" pitchFamily="34" charset="0"/>
              <a:ea typeface="Tahoma" panose="020B0604030504040204" pitchFamily="34" charset="0"/>
              <a:cs typeface="Tahoma" panose="020B0604030504040204" pitchFamily="34" charset="0"/>
            </a:rPr>
            <a:t>Exception pour les agents nommés suite à promotion interne en catégories A et B :</a:t>
          </a:r>
          <a:br>
            <a:rPr lang="fr-FR" sz="900" kern="1200">
              <a:solidFill>
                <a:schemeClr val="accent1">
                  <a:lumMod val="75000"/>
                </a:schemeClr>
              </a:solidFill>
              <a:latin typeface="Tahoma" panose="020B0604030504040204" pitchFamily="34" charset="0"/>
              <a:ea typeface="Tahoma" panose="020B0604030504040204" pitchFamily="34" charset="0"/>
              <a:cs typeface="Tahoma" panose="020B0604030504040204" pitchFamily="34" charset="0"/>
            </a:rPr>
          </a:br>
          <a:r>
            <a:rPr lang="fr-FR" sz="900" kern="1200">
              <a:latin typeface="Tahoma" panose="020B0604030504040204" pitchFamily="34" charset="0"/>
              <a:ea typeface="Tahoma" panose="020B0604030504040204" pitchFamily="34" charset="0"/>
              <a:cs typeface="Tahoma" panose="020B0604030504040204" pitchFamily="34" charset="0"/>
            </a:rPr>
            <a:t>Durée théorique du stage = </a:t>
          </a:r>
          <a:r>
            <a:rPr lang="fr-FR" sz="900" b="1" kern="1200">
              <a:latin typeface="Tahoma" panose="020B0604030504040204" pitchFamily="34" charset="0"/>
              <a:ea typeface="Tahoma" panose="020B0604030504040204" pitchFamily="34" charset="0"/>
              <a:cs typeface="Tahoma" panose="020B0604030504040204" pitchFamily="34" charset="0"/>
            </a:rPr>
            <a:t>6 mois</a:t>
          </a:r>
          <a:r>
            <a:rPr lang="fr-FR" sz="900" kern="1200">
              <a:latin typeface="Tahoma" panose="020B0604030504040204" pitchFamily="34" charset="0"/>
              <a:ea typeface="Tahoma" panose="020B0604030504040204" pitchFamily="34" charset="0"/>
              <a:cs typeface="Tahoma" panose="020B0604030504040204" pitchFamily="34" charset="0"/>
            </a:rPr>
            <a:t> </a:t>
          </a:r>
          <a:r>
            <a:rPr lang="fr-FR" sz="900" i="1" kern="1200">
              <a:latin typeface="Tahoma" panose="020B0604030504040204" pitchFamily="34" charset="0"/>
              <a:ea typeface="Tahoma" panose="020B0604030504040204" pitchFamily="34" charset="0"/>
              <a:cs typeface="Tahoma" panose="020B0604030504040204" pitchFamily="34" charset="0"/>
            </a:rPr>
            <a:t>(sauf statut particulier)</a:t>
          </a:r>
        </a:p>
        <a:p>
          <a:pPr marL="0" lvl="0" indent="0" algn="l" defTabSz="400050">
            <a:lnSpc>
              <a:spcPct val="90000"/>
            </a:lnSpc>
            <a:spcBef>
              <a:spcPct val="0"/>
            </a:spcBef>
            <a:spcAft>
              <a:spcPct val="35000"/>
            </a:spcAft>
            <a:buNone/>
          </a:pPr>
          <a:r>
            <a:rPr lang="fr-FR" sz="900" kern="1200">
              <a:latin typeface="Tahoma" panose="020B0604030504040204" pitchFamily="34" charset="0"/>
              <a:ea typeface="Tahoma" panose="020B0604030504040204" pitchFamily="34" charset="0"/>
              <a:cs typeface="Tahoma" panose="020B0604030504040204" pitchFamily="34" charset="0"/>
            </a:rPr>
            <a:t>soit </a:t>
          </a:r>
          <a:r>
            <a:rPr lang="fr-FR" sz="900" b="1" kern="1200">
              <a:latin typeface="Tahoma" panose="020B0604030504040204" pitchFamily="34" charset="0"/>
              <a:ea typeface="Tahoma" panose="020B0604030504040204" pitchFamily="34" charset="0"/>
              <a:cs typeface="Tahoma" panose="020B0604030504040204" pitchFamily="34" charset="0"/>
            </a:rPr>
            <a:t>180 jours en équivalent temps plein </a:t>
          </a:r>
          <a:br>
            <a:rPr lang="fr-FR" sz="900" kern="1200">
              <a:latin typeface="Tahoma" panose="020B0604030504040204" pitchFamily="34" charset="0"/>
              <a:ea typeface="Tahoma" panose="020B0604030504040204" pitchFamily="34" charset="0"/>
              <a:cs typeface="Tahoma" panose="020B0604030504040204" pitchFamily="34" charset="0"/>
            </a:rPr>
          </a:br>
          <a:r>
            <a:rPr lang="fr-FR" sz="900" kern="1200">
              <a:latin typeface="Tahoma" panose="020B0604030504040204" pitchFamily="34" charset="0"/>
              <a:ea typeface="Tahoma" panose="020B0604030504040204" pitchFamily="34" charset="0"/>
              <a:cs typeface="Tahoma" panose="020B0604030504040204" pitchFamily="34" charset="0"/>
            </a:rPr>
            <a:t>(6 mois x 30 jours / </a:t>
          </a:r>
          <a:r>
            <a:rPr lang="fr-FR" sz="900" i="1" kern="1200">
              <a:latin typeface="Tahoma" panose="020B0604030504040204" pitchFamily="34" charset="0"/>
              <a:ea typeface="Tahoma" panose="020B0604030504040204" pitchFamily="34" charset="0"/>
              <a:cs typeface="Tahoma" panose="020B0604030504040204" pitchFamily="34" charset="0"/>
            </a:rPr>
            <a:t>1 mois = 30 jours</a:t>
          </a:r>
          <a:r>
            <a:rPr lang="fr-FR" sz="900" kern="1200">
              <a:latin typeface="Tahoma" panose="020B0604030504040204" pitchFamily="34" charset="0"/>
              <a:ea typeface="Tahoma" panose="020B0604030504040204" pitchFamily="34" charset="0"/>
              <a:cs typeface="Tahoma" panose="020B0604030504040204" pitchFamily="34" charset="0"/>
            </a:rPr>
            <a:t>)</a:t>
          </a:r>
        </a:p>
      </dsp:txBody>
      <dsp:txXfrm>
        <a:off x="1908974" y="1781989"/>
        <a:ext cx="4449389" cy="967049"/>
      </dsp:txXfrm>
    </dsp:sp>
    <dsp:sp modelId="{60B36827-D834-4DA5-8A21-69BB00C43A57}">
      <dsp:nvSpPr>
        <dsp:cNvPr id="0" name=""/>
        <dsp:cNvSpPr/>
      </dsp:nvSpPr>
      <dsp:spPr>
        <a:xfrm>
          <a:off x="435899" y="162258"/>
          <a:ext cx="1388821" cy="1336740"/>
        </a:xfrm>
        <a:prstGeom prst="ellipse">
          <a:avLst/>
        </a:prstGeom>
        <a:solidFill>
          <a:schemeClr val="accent5">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800100">
            <a:lnSpc>
              <a:spcPct val="90000"/>
            </a:lnSpc>
            <a:spcBef>
              <a:spcPct val="0"/>
            </a:spcBef>
            <a:spcAft>
              <a:spcPct val="35000"/>
            </a:spcAft>
            <a:buNone/>
          </a:pPr>
          <a:r>
            <a:rPr lang="fr-FR" sz="1800" kern="1200">
              <a:latin typeface="Tahoma" panose="020B0604030504040204" pitchFamily="34" charset="0"/>
              <a:ea typeface="Tahoma" panose="020B0604030504040204" pitchFamily="34" charset="0"/>
              <a:cs typeface="Tahoma" panose="020B0604030504040204" pitchFamily="34" charset="0"/>
            </a:rPr>
            <a:t>Durée du stage</a:t>
          </a:r>
        </a:p>
      </dsp:txBody>
      <dsp:txXfrm>
        <a:off x="639287" y="358019"/>
        <a:ext cx="982045" cy="945218"/>
      </dsp:txXfrm>
    </dsp:sp>
    <dsp:sp modelId="{BA6D0CFC-6090-46E2-97F7-BEF2820CCB05}">
      <dsp:nvSpPr>
        <dsp:cNvPr id="0" name=""/>
        <dsp:cNvSpPr/>
      </dsp:nvSpPr>
      <dsp:spPr>
        <a:xfrm>
          <a:off x="7095223" y="1321881"/>
          <a:ext cx="3431880" cy="1171272"/>
        </a:xfrm>
        <a:prstGeom prst="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1120" rIns="71120" bIns="71120" numCol="1" spcCol="1270" anchor="ctr" anchorCtr="0">
          <a:noAutofit/>
        </a:bodyPr>
        <a:lstStyle/>
        <a:p>
          <a:pPr marL="0" lvl="0" indent="0" algn="ctr" defTabSz="444500">
            <a:lnSpc>
              <a:spcPct val="90000"/>
            </a:lnSpc>
            <a:spcBef>
              <a:spcPct val="0"/>
            </a:spcBef>
            <a:spcAft>
              <a:spcPct val="35000"/>
            </a:spcAft>
            <a:buNone/>
          </a:pPr>
          <a:r>
            <a:rPr lang="fr-FR" sz="1000" kern="1200">
              <a:latin typeface="Tahoma" panose="020B0604030504040204" pitchFamily="34" charset="0"/>
              <a:ea typeface="Tahoma" panose="020B0604030504040204" pitchFamily="34" charset="0"/>
              <a:cs typeface="Tahoma" panose="020B0604030504040204" pitchFamily="34" charset="0"/>
            </a:rPr>
            <a:t>Le temps partiel prolonge la durée du stage.</a:t>
          </a:r>
        </a:p>
        <a:p>
          <a:pPr marL="0" lvl="0" indent="0" algn="ctr" defTabSz="444500">
            <a:lnSpc>
              <a:spcPct val="90000"/>
            </a:lnSpc>
            <a:spcBef>
              <a:spcPct val="0"/>
            </a:spcBef>
            <a:spcAft>
              <a:spcPct val="35000"/>
            </a:spcAft>
            <a:buNone/>
          </a:pPr>
          <a:r>
            <a:rPr lang="fr-FR" sz="1000" b="1" kern="1200">
              <a:latin typeface="Tahoma" panose="020B0604030504040204" pitchFamily="34" charset="0"/>
              <a:ea typeface="Tahoma" panose="020B0604030504040204" pitchFamily="34" charset="0"/>
              <a:cs typeface="Tahoma" panose="020B0604030504040204" pitchFamily="34" charset="0"/>
            </a:rPr>
            <a:t>Afin d’effectuer, en équivalent temps plein, la période complète du stage, la date d’effet de la titularisation sera décalée.</a:t>
          </a:r>
        </a:p>
      </dsp:txBody>
      <dsp:txXfrm>
        <a:off x="7644324" y="1321881"/>
        <a:ext cx="2882779" cy="1171272"/>
      </dsp:txXfrm>
    </dsp:sp>
    <dsp:sp modelId="{359E07C8-47B8-4861-BD30-8AA53D76767C}">
      <dsp:nvSpPr>
        <dsp:cNvPr id="0" name=""/>
        <dsp:cNvSpPr/>
      </dsp:nvSpPr>
      <dsp:spPr>
        <a:xfrm>
          <a:off x="6531698" y="405800"/>
          <a:ext cx="1269561" cy="1256100"/>
        </a:xfrm>
        <a:prstGeom prst="ellipse">
          <a:avLst/>
        </a:prstGeom>
        <a:solidFill>
          <a:schemeClr val="bg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800100">
            <a:lnSpc>
              <a:spcPct val="90000"/>
            </a:lnSpc>
            <a:spcBef>
              <a:spcPct val="0"/>
            </a:spcBef>
            <a:spcAft>
              <a:spcPct val="35000"/>
            </a:spcAft>
            <a:buNone/>
          </a:pPr>
          <a:r>
            <a:rPr lang="fr-FR" sz="1800" kern="1200"/>
            <a:t>Incidence du temps </a:t>
          </a:r>
          <a:r>
            <a:rPr lang="fr-FR" sz="1800" kern="1200">
              <a:solidFill>
                <a:schemeClr val="bg1"/>
              </a:solidFill>
            </a:rPr>
            <a:t>partiel</a:t>
          </a:r>
        </a:p>
      </dsp:txBody>
      <dsp:txXfrm>
        <a:off x="6717621" y="589752"/>
        <a:ext cx="897715" cy="88819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96ABC5F-DA5D-409E-B154-A4C54688A2D3}">
      <dsp:nvSpPr>
        <dsp:cNvPr id="0" name=""/>
        <dsp:cNvSpPr/>
      </dsp:nvSpPr>
      <dsp:spPr>
        <a:xfrm rot="5400000">
          <a:off x="175928" y="163771"/>
          <a:ext cx="1082501" cy="757750"/>
        </a:xfrm>
        <a:prstGeom prst="chevron">
          <a:avLst/>
        </a:prstGeom>
        <a:solidFill>
          <a:schemeClr val="accent5">
            <a:lumMod val="60000"/>
            <a:lumOff val="40000"/>
          </a:schemeClr>
        </a:solidFill>
        <a:ln w="12700" cap="flat" cmpd="sng" algn="ctr">
          <a:solidFill>
            <a:schemeClr val="accent5">
              <a:lumMod val="50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335" tIns="13335" rIns="13335" bIns="13335" numCol="1" spcCol="1270" anchor="b" anchorCtr="0">
          <a:noAutofit/>
        </a:bodyPr>
        <a:lstStyle/>
        <a:p>
          <a:pPr marL="0" lvl="0" indent="0" algn="ctr" defTabSz="933450">
            <a:lnSpc>
              <a:spcPct val="90000"/>
            </a:lnSpc>
            <a:spcBef>
              <a:spcPct val="0"/>
            </a:spcBef>
            <a:spcAft>
              <a:spcPct val="35000"/>
            </a:spcAft>
            <a:buNone/>
          </a:pPr>
          <a:r>
            <a:rPr lang="fr-FR" sz="2100" kern="1200">
              <a:solidFill>
                <a:schemeClr val="accent5">
                  <a:lumMod val="50000"/>
                </a:schemeClr>
              </a:solidFill>
            </a:rPr>
            <a:t>1</a:t>
          </a:r>
        </a:p>
      </dsp:txBody>
      <dsp:txXfrm rot="-5400000">
        <a:off x="338304" y="380270"/>
        <a:ext cx="757750" cy="324751"/>
      </dsp:txXfrm>
    </dsp:sp>
    <dsp:sp modelId="{6939575C-C67C-42D8-94AF-3E5EDF271C5C}">
      <dsp:nvSpPr>
        <dsp:cNvPr id="0" name=""/>
        <dsp:cNvSpPr/>
      </dsp:nvSpPr>
      <dsp:spPr>
        <a:xfrm rot="5400000">
          <a:off x="2139445" y="-825209"/>
          <a:ext cx="703625" cy="2356837"/>
        </a:xfrm>
        <a:prstGeom prst="round2Same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1120" tIns="6350" rIns="6350" bIns="6350" numCol="1" spcCol="1270" anchor="ctr" anchorCtr="0">
          <a:noAutofit/>
        </a:bodyPr>
        <a:lstStyle/>
        <a:p>
          <a:pPr marL="57150" lvl="1" indent="-57150" algn="l" defTabSz="444500">
            <a:lnSpc>
              <a:spcPct val="90000"/>
            </a:lnSpc>
            <a:spcBef>
              <a:spcPct val="0"/>
            </a:spcBef>
            <a:spcAft>
              <a:spcPct val="15000"/>
            </a:spcAft>
            <a:buFont typeface="Wingdings" panose="05000000000000000000" pitchFamily="2" charset="2"/>
            <a:buChar char="Ø"/>
          </a:pPr>
          <a:r>
            <a:rPr lang="fr-FR" sz="1000" kern="1200">
              <a:latin typeface="Tahoma" panose="020B0604030504040204" pitchFamily="34" charset="0"/>
              <a:ea typeface="Tahoma" panose="020B0604030504040204" pitchFamily="34" charset="0"/>
              <a:cs typeface="Tahoma" panose="020B0604030504040204" pitchFamily="34" charset="0"/>
            </a:rPr>
            <a:t> Compléter la case de la 1ère ligne "le stage théorique débute le".</a:t>
          </a:r>
        </a:p>
        <a:p>
          <a:pPr marL="57150" lvl="1" indent="-57150" algn="l" defTabSz="444500">
            <a:lnSpc>
              <a:spcPct val="90000"/>
            </a:lnSpc>
            <a:spcBef>
              <a:spcPct val="0"/>
            </a:spcBef>
            <a:spcAft>
              <a:spcPct val="15000"/>
            </a:spcAft>
            <a:buFont typeface="Wingdings" panose="05000000000000000000" pitchFamily="2" charset="2"/>
            <a:buNone/>
          </a:pPr>
          <a:r>
            <a:rPr lang="fr-FR" sz="1000" kern="1200">
              <a:latin typeface="Tahoma" panose="020B0604030504040204" pitchFamily="34" charset="0"/>
              <a:ea typeface="Tahoma" panose="020B0604030504040204" pitchFamily="34" charset="0"/>
              <a:cs typeface="Tahoma" panose="020B0604030504040204" pitchFamily="34" charset="0"/>
            </a:rPr>
            <a:t> Cette date correspond à la date de nomination stagiaire.</a:t>
          </a:r>
        </a:p>
      </dsp:txBody>
      <dsp:txXfrm rot="-5400000">
        <a:off x="1312839" y="35745"/>
        <a:ext cx="2322489" cy="634929"/>
      </dsp:txXfrm>
    </dsp:sp>
    <dsp:sp modelId="{C7777368-47F4-4143-B505-6146CB97ABDE}">
      <dsp:nvSpPr>
        <dsp:cNvPr id="0" name=""/>
        <dsp:cNvSpPr/>
      </dsp:nvSpPr>
      <dsp:spPr>
        <a:xfrm rot="5400000">
          <a:off x="175928" y="1042254"/>
          <a:ext cx="1082501" cy="757750"/>
        </a:xfrm>
        <a:prstGeom prst="chevron">
          <a:avLst/>
        </a:prstGeom>
        <a:solidFill>
          <a:schemeClr val="accent5">
            <a:lumMod val="60000"/>
            <a:lumOff val="40000"/>
          </a:schemeClr>
        </a:solidFill>
        <a:ln w="12700" cap="flat" cmpd="sng" algn="ctr">
          <a:solidFill>
            <a:schemeClr val="accent5">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335" tIns="13335" rIns="13335" bIns="13335" numCol="1" spcCol="1270" anchor="b" anchorCtr="0">
          <a:noAutofit/>
        </a:bodyPr>
        <a:lstStyle/>
        <a:p>
          <a:pPr marL="0" lvl="0" indent="0" algn="ctr" defTabSz="933450">
            <a:lnSpc>
              <a:spcPct val="90000"/>
            </a:lnSpc>
            <a:spcBef>
              <a:spcPct val="0"/>
            </a:spcBef>
            <a:spcAft>
              <a:spcPct val="35000"/>
            </a:spcAft>
            <a:buNone/>
          </a:pPr>
          <a:r>
            <a:rPr lang="fr-FR" sz="2100" kern="1200">
              <a:solidFill>
                <a:schemeClr val="accent5">
                  <a:lumMod val="50000"/>
                </a:schemeClr>
              </a:solidFill>
            </a:rPr>
            <a:t>2</a:t>
          </a:r>
        </a:p>
      </dsp:txBody>
      <dsp:txXfrm rot="-5400000">
        <a:off x="338304" y="1258753"/>
        <a:ext cx="757750" cy="324751"/>
      </dsp:txXfrm>
    </dsp:sp>
    <dsp:sp modelId="{2D6C832F-F8DA-436D-AB1D-49BEF874A9AA}">
      <dsp:nvSpPr>
        <dsp:cNvPr id="0" name=""/>
        <dsp:cNvSpPr/>
      </dsp:nvSpPr>
      <dsp:spPr>
        <a:xfrm rot="5400000">
          <a:off x="2529535" y="-331486"/>
          <a:ext cx="703625" cy="3126358"/>
        </a:xfrm>
        <a:prstGeom prst="round2Same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1120" tIns="6350" rIns="6350" bIns="6350" numCol="1" spcCol="1270" anchor="ctr" anchorCtr="0">
          <a:noAutofit/>
        </a:bodyPr>
        <a:lstStyle/>
        <a:p>
          <a:pPr marL="57150" lvl="1" indent="-57150" algn="l" defTabSz="444500">
            <a:lnSpc>
              <a:spcPct val="90000"/>
            </a:lnSpc>
            <a:spcBef>
              <a:spcPct val="0"/>
            </a:spcBef>
            <a:spcAft>
              <a:spcPct val="15000"/>
            </a:spcAft>
            <a:buFont typeface="Wingdings" panose="05000000000000000000" pitchFamily="2" charset="2"/>
            <a:buChar char="Ø"/>
          </a:pPr>
          <a:r>
            <a:rPr lang="fr-FR" sz="1000" kern="1200">
              <a:latin typeface="Tahoma" panose="020B0604030504040204" pitchFamily="34" charset="0"/>
              <a:ea typeface="Tahoma" panose="020B0604030504040204" pitchFamily="34" charset="0"/>
              <a:cs typeface="Tahoma" panose="020B0604030504040204" pitchFamily="34" charset="0"/>
            </a:rPr>
            <a:t> Compléter la durée théorique du stage soit : </a:t>
          </a:r>
        </a:p>
        <a:p>
          <a:pPr marL="57150" lvl="1" indent="-57150" algn="l" defTabSz="444500">
            <a:lnSpc>
              <a:spcPct val="90000"/>
            </a:lnSpc>
            <a:spcBef>
              <a:spcPct val="0"/>
            </a:spcBef>
            <a:spcAft>
              <a:spcPct val="15000"/>
            </a:spcAft>
            <a:buFont typeface="Arial" panose="020B0604020202020204" pitchFamily="34" charset="0"/>
            <a:buChar char="•"/>
          </a:pPr>
          <a:r>
            <a:rPr lang="fr-FR" sz="1000" kern="1200">
              <a:latin typeface="Tahoma" panose="020B0604030504040204" pitchFamily="34" charset="0"/>
              <a:ea typeface="Tahoma" panose="020B0604030504040204" pitchFamily="34" charset="0"/>
              <a:cs typeface="Tahoma" panose="020B0604030504040204" pitchFamily="34" charset="0"/>
            </a:rPr>
            <a:t>1 dans la case "An(s)",</a:t>
          </a:r>
        </a:p>
        <a:p>
          <a:pPr marL="57150" lvl="1" indent="-57150" algn="l" defTabSz="444500">
            <a:lnSpc>
              <a:spcPct val="90000"/>
            </a:lnSpc>
            <a:spcBef>
              <a:spcPct val="0"/>
            </a:spcBef>
            <a:spcAft>
              <a:spcPct val="15000"/>
            </a:spcAft>
            <a:buFont typeface="Arial" panose="020B0604020202020204" pitchFamily="34" charset="0"/>
            <a:buChar char="•"/>
          </a:pPr>
          <a:r>
            <a:rPr lang="fr-FR" sz="1000" kern="1200">
              <a:latin typeface="Tahoma" panose="020B0604030504040204" pitchFamily="34" charset="0"/>
              <a:ea typeface="Tahoma" panose="020B0604030504040204" pitchFamily="34" charset="0"/>
              <a:cs typeface="Tahoma" panose="020B0604030504040204" pitchFamily="34" charset="0"/>
            </a:rPr>
            <a:t>6 dans la case "mois" (si promotion interne).</a:t>
          </a:r>
        </a:p>
      </dsp:txBody>
      <dsp:txXfrm rot="-5400000">
        <a:off x="1318169" y="914228"/>
        <a:ext cx="3092010" cy="634929"/>
      </dsp:txXfrm>
    </dsp:sp>
    <dsp:sp modelId="{65E7EC75-AF0C-41B7-838A-7FDF597A5B27}">
      <dsp:nvSpPr>
        <dsp:cNvPr id="0" name=""/>
        <dsp:cNvSpPr/>
      </dsp:nvSpPr>
      <dsp:spPr>
        <a:xfrm rot="5400000">
          <a:off x="175928" y="1920737"/>
          <a:ext cx="1082501" cy="757750"/>
        </a:xfrm>
        <a:prstGeom prst="chevron">
          <a:avLst/>
        </a:prstGeom>
        <a:solidFill>
          <a:schemeClr val="accent5">
            <a:lumMod val="60000"/>
            <a:lumOff val="40000"/>
          </a:schemeClr>
        </a:solidFill>
        <a:ln w="12700" cap="flat" cmpd="sng" algn="ctr">
          <a:solidFill>
            <a:schemeClr val="accent5">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3335" tIns="13335" rIns="13335" bIns="13335" numCol="1" spcCol="1270" anchor="ctr" anchorCtr="0">
          <a:noAutofit/>
        </a:bodyPr>
        <a:lstStyle/>
        <a:p>
          <a:pPr marL="0" lvl="0" indent="0" algn="ctr" defTabSz="933450">
            <a:lnSpc>
              <a:spcPct val="90000"/>
            </a:lnSpc>
            <a:spcBef>
              <a:spcPct val="0"/>
            </a:spcBef>
            <a:spcAft>
              <a:spcPct val="35000"/>
            </a:spcAft>
            <a:buNone/>
          </a:pPr>
          <a:r>
            <a:rPr lang="fr-FR" sz="2100" kern="1200">
              <a:solidFill>
                <a:schemeClr val="accent5">
                  <a:lumMod val="50000"/>
                </a:schemeClr>
              </a:solidFill>
            </a:rPr>
            <a:t>3</a:t>
          </a:r>
        </a:p>
      </dsp:txBody>
      <dsp:txXfrm rot="-5400000">
        <a:off x="338304" y="2137236"/>
        <a:ext cx="757750" cy="324751"/>
      </dsp:txXfrm>
    </dsp:sp>
    <dsp:sp modelId="{91EDD075-71DE-4EAB-9574-7F2EE34D6205}">
      <dsp:nvSpPr>
        <dsp:cNvPr id="0" name=""/>
        <dsp:cNvSpPr/>
      </dsp:nvSpPr>
      <dsp:spPr>
        <a:xfrm rot="5400000">
          <a:off x="2536839" y="526085"/>
          <a:ext cx="703625" cy="3152472"/>
        </a:xfrm>
        <a:prstGeom prst="round2SameRect">
          <a:avLst/>
        </a:prstGeom>
        <a:solidFill>
          <a:schemeClr val="lt1">
            <a:alpha val="90000"/>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1120" tIns="6350" rIns="6350" bIns="6350" numCol="1" spcCol="1270" anchor="ctr" anchorCtr="0">
          <a:noAutofit/>
        </a:bodyPr>
        <a:lstStyle/>
        <a:p>
          <a:pPr marL="57150" lvl="1" indent="-57150" algn="l" defTabSz="444500">
            <a:lnSpc>
              <a:spcPct val="90000"/>
            </a:lnSpc>
            <a:spcBef>
              <a:spcPct val="0"/>
            </a:spcBef>
            <a:spcAft>
              <a:spcPct val="15000"/>
            </a:spcAft>
            <a:buFont typeface="Wingdings" panose="05000000000000000000" pitchFamily="2" charset="2"/>
            <a:buChar char="Ø"/>
          </a:pPr>
          <a:r>
            <a:rPr lang="fr-FR" sz="1000" kern="1200">
              <a:latin typeface="Tahoma" panose="020B0604030504040204" pitchFamily="34" charset="0"/>
              <a:ea typeface="Tahoma" panose="020B0604030504040204" pitchFamily="34" charset="0"/>
              <a:cs typeface="Tahoma" panose="020B0604030504040204" pitchFamily="34" charset="0"/>
            </a:rPr>
            <a:t> Découper le stage théorique, selon les périodes et le taux d'activité, en indiquant :</a:t>
          </a:r>
        </a:p>
        <a:p>
          <a:pPr marL="57150" lvl="1" indent="-57150" algn="l" defTabSz="444500">
            <a:lnSpc>
              <a:spcPct val="90000"/>
            </a:lnSpc>
            <a:spcBef>
              <a:spcPct val="0"/>
            </a:spcBef>
            <a:spcAft>
              <a:spcPct val="15000"/>
            </a:spcAft>
            <a:buFont typeface="Arial" panose="020B0604020202020204" pitchFamily="34" charset="0"/>
            <a:buChar char="•"/>
          </a:pPr>
          <a:r>
            <a:rPr lang="fr-FR" sz="1000" kern="1200">
              <a:latin typeface="Tahoma" panose="020B0604030504040204" pitchFamily="34" charset="0"/>
              <a:ea typeface="Tahoma" panose="020B0604030504040204" pitchFamily="34" charset="0"/>
              <a:cs typeface="Tahoma" panose="020B0604030504040204" pitchFamily="34" charset="0"/>
            </a:rPr>
            <a:t> la date de début,</a:t>
          </a:r>
        </a:p>
        <a:p>
          <a:pPr marL="57150" lvl="1" indent="-57150" algn="l" defTabSz="444500">
            <a:lnSpc>
              <a:spcPct val="90000"/>
            </a:lnSpc>
            <a:spcBef>
              <a:spcPct val="0"/>
            </a:spcBef>
            <a:spcAft>
              <a:spcPct val="15000"/>
            </a:spcAft>
            <a:buFont typeface="Arial" panose="020B0604020202020204" pitchFamily="34" charset="0"/>
            <a:buChar char="•"/>
          </a:pPr>
          <a:r>
            <a:rPr lang="fr-FR" sz="1000" kern="1200">
              <a:latin typeface="Tahoma" panose="020B0604030504040204" pitchFamily="34" charset="0"/>
              <a:ea typeface="Tahoma" panose="020B0604030504040204" pitchFamily="34" charset="0"/>
              <a:cs typeface="Tahoma" panose="020B0604030504040204" pitchFamily="34" charset="0"/>
            </a:rPr>
            <a:t> le taux d'activité.</a:t>
          </a:r>
        </a:p>
      </dsp:txBody>
      <dsp:txXfrm rot="-5400000">
        <a:off x="1312416" y="1784856"/>
        <a:ext cx="3118124" cy="634929"/>
      </dsp:txXfrm>
    </dsp:sp>
  </dsp:spTree>
</dsp:drawing>
</file>

<file path=xl/diagrams/layout1.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8" Type="http://schemas.openxmlformats.org/officeDocument/2006/relationships/diagramColors" Target="../diagrams/colors1.xml"/><Relationship Id="rId13" Type="http://schemas.openxmlformats.org/officeDocument/2006/relationships/diagramLayout" Target="../diagrams/layout2.xml"/><Relationship Id="rId18" Type="http://schemas.openxmlformats.org/officeDocument/2006/relationships/image" Target="../media/image11.svg"/><Relationship Id="rId3" Type="http://schemas.openxmlformats.org/officeDocument/2006/relationships/image" Target="../media/image6.png"/><Relationship Id="rId21" Type="http://schemas.openxmlformats.org/officeDocument/2006/relationships/image" Target="../media/image14.png"/><Relationship Id="rId7" Type="http://schemas.openxmlformats.org/officeDocument/2006/relationships/diagramQuickStyle" Target="../diagrams/quickStyle1.xml"/><Relationship Id="rId12" Type="http://schemas.openxmlformats.org/officeDocument/2006/relationships/diagramData" Target="../diagrams/data2.xml"/><Relationship Id="rId17" Type="http://schemas.openxmlformats.org/officeDocument/2006/relationships/image" Target="../media/image10.png"/><Relationship Id="rId25" Type="http://schemas.openxmlformats.org/officeDocument/2006/relationships/image" Target="../media/image18.svg"/><Relationship Id="rId2" Type="http://schemas.openxmlformats.org/officeDocument/2006/relationships/image" Target="../media/image1.png"/><Relationship Id="rId16" Type="http://schemas.microsoft.com/office/2007/relationships/diagramDrawing" Target="../diagrams/drawing2.xml"/><Relationship Id="rId20" Type="http://schemas.openxmlformats.org/officeDocument/2006/relationships/image" Target="../media/image13.svg"/><Relationship Id="rId1" Type="http://schemas.openxmlformats.org/officeDocument/2006/relationships/image" Target="../media/image2.png"/><Relationship Id="rId6" Type="http://schemas.openxmlformats.org/officeDocument/2006/relationships/diagramLayout" Target="../diagrams/layout1.xml"/><Relationship Id="rId11" Type="http://schemas.openxmlformats.org/officeDocument/2006/relationships/image" Target="../media/image9.svg"/><Relationship Id="rId24" Type="http://schemas.openxmlformats.org/officeDocument/2006/relationships/image" Target="../media/image17.png"/><Relationship Id="rId5" Type="http://schemas.openxmlformats.org/officeDocument/2006/relationships/diagramData" Target="../diagrams/data1.xml"/><Relationship Id="rId15" Type="http://schemas.openxmlformats.org/officeDocument/2006/relationships/diagramColors" Target="../diagrams/colors2.xml"/><Relationship Id="rId23" Type="http://schemas.openxmlformats.org/officeDocument/2006/relationships/image" Target="../media/image16.png"/><Relationship Id="rId10" Type="http://schemas.openxmlformats.org/officeDocument/2006/relationships/image" Target="../media/image8.png"/><Relationship Id="rId19" Type="http://schemas.openxmlformats.org/officeDocument/2006/relationships/image" Target="../media/image12.png"/><Relationship Id="rId4" Type="http://schemas.openxmlformats.org/officeDocument/2006/relationships/image" Target="../media/image7.png"/><Relationship Id="rId9" Type="http://schemas.microsoft.com/office/2007/relationships/diagramDrawing" Target="../diagrams/drawing1.xml"/><Relationship Id="rId14" Type="http://schemas.openxmlformats.org/officeDocument/2006/relationships/diagramQuickStyle" Target="../diagrams/quickStyle2.xml"/><Relationship Id="rId22" Type="http://schemas.openxmlformats.org/officeDocument/2006/relationships/image" Target="../media/image15.sv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2</xdr:row>
      <xdr:rowOff>350520</xdr:rowOff>
    </xdr:from>
    <xdr:to>
      <xdr:col>4</xdr:col>
      <xdr:colOff>76200</xdr:colOff>
      <xdr:row>4</xdr:row>
      <xdr:rowOff>121996</xdr:rowOff>
    </xdr:to>
    <xdr:pic>
      <xdr:nvPicPr>
        <xdr:cNvPr id="5" name="Image 4">
          <a:extLst>
            <a:ext uri="{FF2B5EF4-FFF2-40B4-BE49-F238E27FC236}">
              <a16:creationId xmlns:a16="http://schemas.microsoft.com/office/drawing/2014/main" id="{9E72B727-EE21-45F8-8870-BD72E8B509E5}"/>
            </a:ext>
          </a:extLst>
        </xdr:cNvPr>
        <xdr:cNvPicPr>
          <a:picLocks noChangeAspect="1"/>
        </xdr:cNvPicPr>
      </xdr:nvPicPr>
      <xdr:blipFill>
        <a:blip xmlns:r="http://schemas.openxmlformats.org/officeDocument/2006/relationships" r:embed="rId1"/>
        <a:stretch>
          <a:fillRect/>
        </a:stretch>
      </xdr:blipFill>
      <xdr:spPr>
        <a:xfrm>
          <a:off x="4564380" y="1363980"/>
          <a:ext cx="466829" cy="285826"/>
        </a:xfrm>
        <a:prstGeom prst="rect">
          <a:avLst/>
        </a:prstGeom>
      </xdr:spPr>
    </xdr:pic>
    <xdr:clientData/>
  </xdr:twoCellAnchor>
  <xdr:twoCellAnchor editAs="oneCell">
    <xdr:from>
      <xdr:col>8</xdr:col>
      <xdr:colOff>0</xdr:colOff>
      <xdr:row>1</xdr:row>
      <xdr:rowOff>0</xdr:rowOff>
    </xdr:from>
    <xdr:to>
      <xdr:col>8</xdr:col>
      <xdr:colOff>0</xdr:colOff>
      <xdr:row>4</xdr:row>
      <xdr:rowOff>187074</xdr:rowOff>
    </xdr:to>
    <xdr:pic>
      <xdr:nvPicPr>
        <xdr:cNvPr id="6" name="Image 5">
          <a:extLst>
            <a:ext uri="{FF2B5EF4-FFF2-40B4-BE49-F238E27FC236}">
              <a16:creationId xmlns:a16="http://schemas.microsoft.com/office/drawing/2014/main" id="{3199DDEF-8FF5-4AA8-8AD7-1579BCB6B5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81800" y="160020"/>
          <a:ext cx="1647657" cy="716664"/>
        </a:xfrm>
        <a:prstGeom prst="rect">
          <a:avLst/>
        </a:prstGeom>
      </xdr:spPr>
    </xdr:pic>
    <xdr:clientData/>
  </xdr:twoCellAnchor>
  <xdr:twoCellAnchor editAs="oneCell">
    <xdr:from>
      <xdr:col>5</xdr:col>
      <xdr:colOff>262890</xdr:colOff>
      <xdr:row>2</xdr:row>
      <xdr:rowOff>102870</xdr:rowOff>
    </xdr:from>
    <xdr:to>
      <xdr:col>5</xdr:col>
      <xdr:colOff>262890</xdr:colOff>
      <xdr:row>4</xdr:row>
      <xdr:rowOff>310515</xdr:rowOff>
    </xdr:to>
    <xdr:pic>
      <xdr:nvPicPr>
        <xdr:cNvPr id="7" name="Graphique 6" descr="Informations avec un remplissage uni">
          <a:extLst>
            <a:ext uri="{FF2B5EF4-FFF2-40B4-BE49-F238E27FC236}">
              <a16:creationId xmlns:a16="http://schemas.microsoft.com/office/drawing/2014/main" id="{0FEE5B50-E15C-40D1-BFFB-43257553921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375910" y="1116330"/>
          <a:ext cx="556260" cy="556260"/>
        </a:xfrm>
        <a:prstGeom prst="rect">
          <a:avLst/>
        </a:prstGeom>
      </xdr:spPr>
    </xdr:pic>
    <xdr:clientData/>
  </xdr:twoCellAnchor>
  <xdr:twoCellAnchor editAs="oneCell">
    <xdr:from>
      <xdr:col>4</xdr:col>
      <xdr:colOff>76200</xdr:colOff>
      <xdr:row>2</xdr:row>
      <xdr:rowOff>342900</xdr:rowOff>
    </xdr:from>
    <xdr:to>
      <xdr:col>4</xdr:col>
      <xdr:colOff>543029</xdr:colOff>
      <xdr:row>2</xdr:row>
      <xdr:rowOff>628726</xdr:rowOff>
    </xdr:to>
    <xdr:pic>
      <xdr:nvPicPr>
        <xdr:cNvPr id="8" name="Image 7">
          <a:extLst>
            <a:ext uri="{FF2B5EF4-FFF2-40B4-BE49-F238E27FC236}">
              <a16:creationId xmlns:a16="http://schemas.microsoft.com/office/drawing/2014/main" id="{CE1DADBD-C91B-4909-8BAC-8A6A50231889}"/>
            </a:ext>
          </a:extLst>
        </xdr:cNvPr>
        <xdr:cNvPicPr>
          <a:picLocks noChangeAspect="1"/>
        </xdr:cNvPicPr>
      </xdr:nvPicPr>
      <xdr:blipFill>
        <a:blip xmlns:r="http://schemas.openxmlformats.org/officeDocument/2006/relationships" r:embed="rId1"/>
        <a:stretch>
          <a:fillRect/>
        </a:stretch>
      </xdr:blipFill>
      <xdr:spPr>
        <a:xfrm>
          <a:off x="4564380" y="1356360"/>
          <a:ext cx="466829" cy="285826"/>
        </a:xfrm>
        <a:prstGeom prst="rect">
          <a:avLst/>
        </a:prstGeom>
      </xdr:spPr>
    </xdr:pic>
    <xdr:clientData/>
  </xdr:twoCellAnchor>
  <xdr:twoCellAnchor editAs="oneCell">
    <xdr:from>
      <xdr:col>8</xdr:col>
      <xdr:colOff>0</xdr:colOff>
      <xdr:row>0</xdr:row>
      <xdr:rowOff>152400</xdr:rowOff>
    </xdr:from>
    <xdr:to>
      <xdr:col>10</xdr:col>
      <xdr:colOff>74127</xdr:colOff>
      <xdr:row>1</xdr:row>
      <xdr:rowOff>709044</xdr:rowOff>
    </xdr:to>
    <xdr:pic>
      <xdr:nvPicPr>
        <xdr:cNvPr id="9" name="Image 8">
          <a:extLst>
            <a:ext uri="{FF2B5EF4-FFF2-40B4-BE49-F238E27FC236}">
              <a16:creationId xmlns:a16="http://schemas.microsoft.com/office/drawing/2014/main" id="{CDB1D0EC-3DD6-43B4-A171-55ED4FF816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81800" y="152400"/>
          <a:ext cx="1647657" cy="716664"/>
        </a:xfrm>
        <a:prstGeom prst="rect">
          <a:avLst/>
        </a:prstGeom>
      </xdr:spPr>
    </xdr:pic>
    <xdr:clientData/>
  </xdr:twoCellAnchor>
  <xdr:twoCellAnchor editAs="oneCell">
    <xdr:from>
      <xdr:col>5</xdr:col>
      <xdr:colOff>15240</xdr:colOff>
      <xdr:row>2</xdr:row>
      <xdr:rowOff>85725</xdr:rowOff>
    </xdr:from>
    <xdr:to>
      <xdr:col>6</xdr:col>
      <xdr:colOff>68580</xdr:colOff>
      <xdr:row>2</xdr:row>
      <xdr:rowOff>641985</xdr:rowOff>
    </xdr:to>
    <xdr:pic>
      <xdr:nvPicPr>
        <xdr:cNvPr id="10" name="Graphique 9" descr="Informations avec un remplissage uni">
          <a:extLst>
            <a:ext uri="{FF2B5EF4-FFF2-40B4-BE49-F238E27FC236}">
              <a16:creationId xmlns:a16="http://schemas.microsoft.com/office/drawing/2014/main" id="{B88199CA-E0F0-428A-BB55-CB8E1B872A9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987290" y="1104900"/>
          <a:ext cx="539115" cy="556260"/>
        </a:xfrm>
        <a:prstGeom prst="rect">
          <a:avLst/>
        </a:prstGeom>
      </xdr:spPr>
    </xdr:pic>
    <xdr:clientData/>
  </xdr:twoCellAnchor>
  <xdr:twoCellAnchor editAs="oneCell">
    <xdr:from>
      <xdr:col>6</xdr:col>
      <xdr:colOff>285750</xdr:colOff>
      <xdr:row>2</xdr:row>
      <xdr:rowOff>38100</xdr:rowOff>
    </xdr:from>
    <xdr:to>
      <xdr:col>10</xdr:col>
      <xdr:colOff>86113</xdr:colOff>
      <xdr:row>3</xdr:row>
      <xdr:rowOff>162095</xdr:rowOff>
    </xdr:to>
    <xdr:pic>
      <xdr:nvPicPr>
        <xdr:cNvPr id="2" name="Image 1">
          <a:extLst>
            <a:ext uri="{FF2B5EF4-FFF2-40B4-BE49-F238E27FC236}">
              <a16:creationId xmlns:a16="http://schemas.microsoft.com/office/drawing/2014/main" id="{FAA07B5E-8CCF-BD6E-2EDD-DB2C57FDE037}"/>
            </a:ext>
          </a:extLst>
        </xdr:cNvPr>
        <xdr:cNvPicPr>
          <a:picLocks noChangeAspect="1"/>
        </xdr:cNvPicPr>
      </xdr:nvPicPr>
      <xdr:blipFill>
        <a:blip xmlns:r="http://schemas.openxmlformats.org/officeDocument/2006/relationships" r:embed="rId5"/>
        <a:stretch>
          <a:fillRect/>
        </a:stretch>
      </xdr:blipFill>
      <xdr:spPr>
        <a:xfrm>
          <a:off x="5915025" y="1057275"/>
          <a:ext cx="2781688" cy="1219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258</xdr:col>
      <xdr:colOff>1097280</xdr:colOff>
      <xdr:row>0</xdr:row>
      <xdr:rowOff>106680</xdr:rowOff>
    </xdr:from>
    <xdr:to>
      <xdr:col>260</xdr:col>
      <xdr:colOff>266700</xdr:colOff>
      <xdr:row>1</xdr:row>
      <xdr:rowOff>868680</xdr:rowOff>
    </xdr:to>
    <xdr:pic>
      <xdr:nvPicPr>
        <xdr:cNvPr id="2" name="Image 2">
          <a:extLst>
            <a:ext uri="{FF2B5EF4-FFF2-40B4-BE49-F238E27FC236}">
              <a16:creationId xmlns:a16="http://schemas.microsoft.com/office/drawing/2014/main" id="{B98CDBC6-0B65-4DE2-89F1-925CA5AA2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58300" y="106680"/>
          <a:ext cx="1935480" cy="982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561975</xdr:colOff>
      <xdr:row>15</xdr:row>
      <xdr:rowOff>121920</xdr:rowOff>
    </xdr:from>
    <xdr:to>
      <xdr:col>2</xdr:col>
      <xdr:colOff>1582952</xdr:colOff>
      <xdr:row>16</xdr:row>
      <xdr:rowOff>121920</xdr:rowOff>
    </xdr:to>
    <xdr:sp macro="" textlink="">
      <xdr:nvSpPr>
        <xdr:cNvPr id="3" name="Flèche : virage 2">
          <a:extLst>
            <a:ext uri="{FF2B5EF4-FFF2-40B4-BE49-F238E27FC236}">
              <a16:creationId xmlns:a16="http://schemas.microsoft.com/office/drawing/2014/main" id="{150361EA-4987-4AD8-8886-41464A900687}"/>
            </a:ext>
          </a:extLst>
        </xdr:cNvPr>
        <xdr:cNvSpPr/>
      </xdr:nvSpPr>
      <xdr:spPr>
        <a:xfrm>
          <a:off x="836295" y="4450080"/>
          <a:ext cx="1020977" cy="327660"/>
        </a:xfrm>
        <a:prstGeom prst="bentArrow">
          <a:avLst/>
        </a:prstGeom>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clientData/>
  </xdr:twoCellAnchor>
  <xdr:twoCellAnchor editAs="oneCell">
    <xdr:from>
      <xdr:col>3</xdr:col>
      <xdr:colOff>15241</xdr:colOff>
      <xdr:row>12</xdr:row>
      <xdr:rowOff>0</xdr:rowOff>
    </xdr:from>
    <xdr:to>
      <xdr:col>3</xdr:col>
      <xdr:colOff>556261</xdr:colOff>
      <xdr:row>13</xdr:row>
      <xdr:rowOff>66580</xdr:rowOff>
    </xdr:to>
    <xdr:pic>
      <xdr:nvPicPr>
        <xdr:cNvPr id="4" name="Image 10">
          <a:extLst>
            <a:ext uri="{FF2B5EF4-FFF2-40B4-BE49-F238E27FC236}">
              <a16:creationId xmlns:a16="http://schemas.microsoft.com/office/drawing/2014/main" id="{E3474FDD-4577-4488-9CAD-E78FC890F9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5961" y="5394961"/>
          <a:ext cx="541020" cy="382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53340</xdr:colOff>
      <xdr:row>12</xdr:row>
      <xdr:rowOff>0</xdr:rowOff>
    </xdr:from>
    <xdr:to>
      <xdr:col>6</xdr:col>
      <xdr:colOff>441960</xdr:colOff>
      <xdr:row>12</xdr:row>
      <xdr:rowOff>311137</xdr:rowOff>
    </xdr:to>
    <xdr:pic>
      <xdr:nvPicPr>
        <xdr:cNvPr id="5" name="Image 11">
          <a:extLst>
            <a:ext uri="{FF2B5EF4-FFF2-40B4-BE49-F238E27FC236}">
              <a16:creationId xmlns:a16="http://schemas.microsoft.com/office/drawing/2014/main" id="{F6FC9826-41B5-4DC6-8635-3ECFCB2AE7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09160" y="5428861"/>
          <a:ext cx="388620" cy="313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31</xdr:row>
      <xdr:rowOff>1228359</xdr:rowOff>
    </xdr:from>
    <xdr:to>
      <xdr:col>11</xdr:col>
      <xdr:colOff>283845</xdr:colOff>
      <xdr:row>40</xdr:row>
      <xdr:rowOff>45720</xdr:rowOff>
    </xdr:to>
    <xdr:pic>
      <xdr:nvPicPr>
        <xdr:cNvPr id="8" name="Image 18">
          <a:extLst>
            <a:ext uri="{FF2B5EF4-FFF2-40B4-BE49-F238E27FC236}">
              <a16:creationId xmlns:a16="http://schemas.microsoft.com/office/drawing/2014/main" id="{5D822337-CEB5-4119-BA82-3CACEC78042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0040" y="13298439"/>
          <a:ext cx="6553200" cy="2200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586740</xdr:colOff>
      <xdr:row>1</xdr:row>
      <xdr:rowOff>815340</xdr:rowOff>
    </xdr:from>
    <xdr:to>
      <xdr:col>259</xdr:col>
      <xdr:colOff>525780</xdr:colOff>
      <xdr:row>10</xdr:row>
      <xdr:rowOff>0</xdr:rowOff>
    </xdr:to>
    <xdr:graphicFrame macro="">
      <xdr:nvGraphicFramePr>
        <xdr:cNvPr id="9" name="Diagramme 8">
          <a:extLst>
            <a:ext uri="{FF2B5EF4-FFF2-40B4-BE49-F238E27FC236}">
              <a16:creationId xmlns:a16="http://schemas.microsoft.com/office/drawing/2014/main" id="{A696AEAE-BAFF-0F79-422C-C7A860155B2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 r:lo="rId6" r:qs="rId7" r:cs="rId8"/>
        </a:graphicData>
      </a:graphic>
    </xdr:graphicFrame>
    <xdr:clientData/>
  </xdr:twoCellAnchor>
  <xdr:twoCellAnchor editAs="oneCell">
    <xdr:from>
      <xdr:col>3</xdr:col>
      <xdr:colOff>121920</xdr:colOff>
      <xdr:row>7</xdr:row>
      <xdr:rowOff>297180</xdr:rowOff>
    </xdr:from>
    <xdr:to>
      <xdr:col>3</xdr:col>
      <xdr:colOff>563880</xdr:colOff>
      <xdr:row>8</xdr:row>
      <xdr:rowOff>358140</xdr:rowOff>
    </xdr:to>
    <xdr:pic>
      <xdr:nvPicPr>
        <xdr:cNvPr id="11" name="Graphique 10" descr="Informations avec un remplissage uni">
          <a:extLst>
            <a:ext uri="{FF2B5EF4-FFF2-40B4-BE49-F238E27FC236}">
              <a16:creationId xmlns:a16="http://schemas.microsoft.com/office/drawing/2014/main" id="{3686F4D7-E654-0DA5-08A3-F64453A4451E}"/>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2017395" y="3183255"/>
          <a:ext cx="441960" cy="441960"/>
        </a:xfrm>
        <a:prstGeom prst="rect">
          <a:avLst/>
        </a:prstGeom>
      </xdr:spPr>
    </xdr:pic>
    <xdr:clientData/>
  </xdr:twoCellAnchor>
  <xdr:twoCellAnchor>
    <xdr:from>
      <xdr:col>49</xdr:col>
      <xdr:colOff>198120</xdr:colOff>
      <xdr:row>14</xdr:row>
      <xdr:rowOff>26670</xdr:rowOff>
    </xdr:from>
    <xdr:to>
      <xdr:col>261</xdr:col>
      <xdr:colOff>769620</xdr:colOff>
      <xdr:row>26</xdr:row>
      <xdr:rowOff>156210</xdr:rowOff>
    </xdr:to>
    <xdr:graphicFrame macro="">
      <xdr:nvGraphicFramePr>
        <xdr:cNvPr id="23" name="Diagramme 22">
          <a:extLst>
            <a:ext uri="{FF2B5EF4-FFF2-40B4-BE49-F238E27FC236}">
              <a16:creationId xmlns:a16="http://schemas.microsoft.com/office/drawing/2014/main" id="{CAB164E8-B293-1458-F4AD-D5CCD2853C1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 r:lo="rId13" r:qs="rId14" r:cs="rId15"/>
        </a:graphicData>
      </a:graphic>
    </xdr:graphicFrame>
    <xdr:clientData/>
  </xdr:twoCellAnchor>
  <xdr:twoCellAnchor editAs="oneCell">
    <xdr:from>
      <xdr:col>10</xdr:col>
      <xdr:colOff>373380</xdr:colOff>
      <xdr:row>24</xdr:row>
      <xdr:rowOff>80010</xdr:rowOff>
    </xdr:from>
    <xdr:to>
      <xdr:col>258</xdr:col>
      <xdr:colOff>81915</xdr:colOff>
      <xdr:row>27</xdr:row>
      <xdr:rowOff>552450</xdr:rowOff>
    </xdr:to>
    <xdr:pic>
      <xdr:nvPicPr>
        <xdr:cNvPr id="30" name="Graphique 29" descr="Retour avec un remplissage uni">
          <a:extLst>
            <a:ext uri="{FF2B5EF4-FFF2-40B4-BE49-F238E27FC236}">
              <a16:creationId xmlns:a16="http://schemas.microsoft.com/office/drawing/2014/main" id="{8FA2DAE4-1671-ACC5-2A21-9A54782C451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rot="10800000">
          <a:off x="6507480" y="7578090"/>
          <a:ext cx="1842135" cy="1181100"/>
        </a:xfrm>
        <a:prstGeom prst="rect">
          <a:avLst/>
        </a:prstGeom>
      </xdr:spPr>
    </xdr:pic>
    <xdr:clientData/>
  </xdr:twoCellAnchor>
  <xdr:oneCellAnchor>
    <xdr:from>
      <xdr:col>2</xdr:col>
      <xdr:colOff>144780</xdr:colOff>
      <xdr:row>26</xdr:row>
      <xdr:rowOff>213360</xdr:rowOff>
    </xdr:from>
    <xdr:ext cx="571500" cy="571500"/>
    <xdr:pic>
      <xdr:nvPicPr>
        <xdr:cNvPr id="33" name="Graphique 32" descr="Badge 1 avec un remplissage uni">
          <a:extLst>
            <a:ext uri="{FF2B5EF4-FFF2-40B4-BE49-F238E27FC236}">
              <a16:creationId xmlns:a16="http://schemas.microsoft.com/office/drawing/2014/main" id="{EEFB5227-2979-449D-B0CC-D8D6A02781F1}"/>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419100" y="8755380"/>
          <a:ext cx="571500" cy="571500"/>
        </a:xfrm>
        <a:prstGeom prst="rect">
          <a:avLst/>
        </a:prstGeom>
      </xdr:spPr>
    </xdr:pic>
    <xdr:clientData/>
  </xdr:oneCellAnchor>
  <xdr:twoCellAnchor editAs="oneCell">
    <xdr:from>
      <xdr:col>2</xdr:col>
      <xdr:colOff>175260</xdr:colOff>
      <xdr:row>30</xdr:row>
      <xdr:rowOff>83820</xdr:rowOff>
    </xdr:from>
    <xdr:to>
      <xdr:col>2</xdr:col>
      <xdr:colOff>762000</xdr:colOff>
      <xdr:row>31</xdr:row>
      <xdr:rowOff>480060</xdr:rowOff>
    </xdr:to>
    <xdr:pic>
      <xdr:nvPicPr>
        <xdr:cNvPr id="35" name="Graphique 34" descr="Badge avec un remplissage uni">
          <a:extLst>
            <a:ext uri="{FF2B5EF4-FFF2-40B4-BE49-F238E27FC236}">
              <a16:creationId xmlns:a16="http://schemas.microsoft.com/office/drawing/2014/main" id="{28EC9B12-9717-E1A1-3A09-7E84A6894CC8}"/>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449580" y="10180320"/>
          <a:ext cx="586740" cy="586740"/>
        </a:xfrm>
        <a:prstGeom prst="rect">
          <a:avLst/>
        </a:prstGeom>
      </xdr:spPr>
    </xdr:pic>
    <xdr:clientData/>
  </xdr:twoCellAnchor>
  <xdr:twoCellAnchor editAs="oneCell">
    <xdr:from>
      <xdr:col>2</xdr:col>
      <xdr:colOff>220980</xdr:colOff>
      <xdr:row>27</xdr:row>
      <xdr:rowOff>944880</xdr:rowOff>
    </xdr:from>
    <xdr:to>
      <xdr:col>12</xdr:col>
      <xdr:colOff>45810</xdr:colOff>
      <xdr:row>29</xdr:row>
      <xdr:rowOff>152608</xdr:rowOff>
    </xdr:to>
    <xdr:pic>
      <xdr:nvPicPr>
        <xdr:cNvPr id="37" name="Image 36">
          <a:extLst>
            <a:ext uri="{FF2B5EF4-FFF2-40B4-BE49-F238E27FC236}">
              <a16:creationId xmlns:a16="http://schemas.microsoft.com/office/drawing/2014/main" id="{507E708C-FE48-0ADB-9AFF-44A680C75783}"/>
            </a:ext>
          </a:extLst>
        </xdr:cNvPr>
        <xdr:cNvPicPr>
          <a:picLocks noChangeAspect="1"/>
        </xdr:cNvPicPr>
      </xdr:nvPicPr>
      <xdr:blipFill>
        <a:blip xmlns:r="http://schemas.openxmlformats.org/officeDocument/2006/relationships" r:embed="rId23"/>
        <a:stretch>
          <a:fillRect/>
        </a:stretch>
      </xdr:blipFill>
      <xdr:spPr>
        <a:xfrm>
          <a:off x="495300" y="9349740"/>
          <a:ext cx="6597105" cy="2103328"/>
        </a:xfrm>
        <a:prstGeom prst="rect">
          <a:avLst/>
        </a:prstGeom>
      </xdr:spPr>
    </xdr:pic>
    <xdr:clientData/>
  </xdr:twoCellAnchor>
  <xdr:twoCellAnchor editAs="oneCell">
    <xdr:from>
      <xdr:col>5</xdr:col>
      <xdr:colOff>579120</xdr:colOff>
      <xdr:row>28</xdr:row>
      <xdr:rowOff>1005840</xdr:rowOff>
    </xdr:from>
    <xdr:to>
      <xdr:col>7</xdr:col>
      <xdr:colOff>99060</xdr:colOff>
      <xdr:row>30</xdr:row>
      <xdr:rowOff>45720</xdr:rowOff>
    </xdr:to>
    <xdr:pic>
      <xdr:nvPicPr>
        <xdr:cNvPr id="39" name="Graphique 38" descr="Ligne fléchée : légèrement incurvée avec un remplissage uni">
          <a:extLst>
            <a:ext uri="{FF2B5EF4-FFF2-40B4-BE49-F238E27FC236}">
              <a16:creationId xmlns:a16="http://schemas.microsoft.com/office/drawing/2014/main" id="{40887AC7-76CC-D365-DF2C-006658D31559}"/>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 uri="{96DAC541-7B7A-43D3-8B79-37D633B846F1}">
              <asvg:svgBlip xmlns:asvg="http://schemas.microsoft.com/office/drawing/2016/SVG/main" r:embed="rId25"/>
            </a:ext>
          </a:extLst>
        </a:blip>
        <a:stretch>
          <a:fillRect/>
        </a:stretch>
      </xdr:blipFill>
      <xdr:spPr>
        <a:xfrm rot="10800000">
          <a:off x="4366260" y="10858500"/>
          <a:ext cx="845820" cy="845820"/>
        </a:xfrm>
        <a:prstGeom prst="rect">
          <a:avLst/>
        </a:prstGeom>
      </xdr:spPr>
    </xdr:pic>
    <xdr:clientData/>
  </xdr:twoCellAnchor>
  <xdr:twoCellAnchor editAs="oneCell">
    <xdr:from>
      <xdr:col>5</xdr:col>
      <xdr:colOff>579120</xdr:colOff>
      <xdr:row>35</xdr:row>
      <xdr:rowOff>283479</xdr:rowOff>
    </xdr:from>
    <xdr:to>
      <xdr:col>7</xdr:col>
      <xdr:colOff>99060</xdr:colOff>
      <xdr:row>41</xdr:row>
      <xdr:rowOff>39639</xdr:rowOff>
    </xdr:to>
    <xdr:pic>
      <xdr:nvPicPr>
        <xdr:cNvPr id="40" name="Graphique 39" descr="Ligne fléchée : légèrement incurvée avec un remplissage uni">
          <a:extLst>
            <a:ext uri="{FF2B5EF4-FFF2-40B4-BE49-F238E27FC236}">
              <a16:creationId xmlns:a16="http://schemas.microsoft.com/office/drawing/2014/main" id="{C58A03D3-EB5F-45D8-ABC5-F7C1CBC0B3B4}"/>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 uri="{96DAC541-7B7A-43D3-8B79-37D633B846F1}">
              <asvg:svgBlip xmlns:asvg="http://schemas.microsoft.com/office/drawing/2016/SVG/main" r:embed="rId25"/>
            </a:ext>
          </a:extLst>
        </a:blip>
        <a:stretch>
          <a:fillRect/>
        </a:stretch>
      </xdr:blipFill>
      <xdr:spPr>
        <a:xfrm rot="10800000">
          <a:off x="4366260" y="14639559"/>
          <a:ext cx="845820" cy="845820"/>
        </a:xfrm>
        <a:prstGeom prst="rect">
          <a:avLst/>
        </a:prstGeom>
      </xdr:spPr>
    </xdr:pic>
    <xdr:clientData/>
  </xdr:twoCellAnchor>
</xdr:wsDr>
</file>

<file path=xl/theme/theme1.xml><?xml version="1.0" encoding="utf-8"?>
<a:theme xmlns:a="http://schemas.openxmlformats.org/drawingml/2006/main" name="Thème Office">
  <a:themeElements>
    <a:clrScheme name="CDG50">
      <a:dk1>
        <a:sysClr val="windowText" lastClr="000000"/>
      </a:dk1>
      <a:lt1>
        <a:sysClr val="window" lastClr="FFFFFF"/>
      </a:lt1>
      <a:dk2>
        <a:srgbClr val="B487C0"/>
      </a:dk2>
      <a:lt2>
        <a:srgbClr val="D57284"/>
      </a:lt2>
      <a:accent1>
        <a:srgbClr val="C9435B"/>
      </a:accent1>
      <a:accent2>
        <a:srgbClr val="62386A"/>
      </a:accent2>
      <a:accent3>
        <a:srgbClr val="7E2535"/>
      </a:accent3>
      <a:accent4>
        <a:srgbClr val="D1BC4B"/>
      </a:accent4>
      <a:accent5>
        <a:srgbClr val="5C9FA3"/>
      </a:accent5>
      <a:accent6>
        <a:srgbClr val="606BB4"/>
      </a:accent6>
      <a:hlink>
        <a:srgbClr val="62386A"/>
      </a:hlink>
      <a:folHlink>
        <a:srgbClr val="330A4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93E8B-9F89-4C23-BE5B-1A4380EBA207}">
  <dimension ref="A1:XFC26"/>
  <sheetViews>
    <sheetView showGridLines="0" showRowColHeaders="0" tabSelected="1" topLeftCell="B1" workbookViewId="0">
      <selection activeCell="C8" sqref="C8:D8"/>
    </sheetView>
  </sheetViews>
  <sheetFormatPr baseColWidth="10" defaultColWidth="0" defaultRowHeight="14.4" zeroHeight="1" x14ac:dyDescent="0.3"/>
  <cols>
    <col min="1" max="1" width="1.33203125" style="53" hidden="1" customWidth="1"/>
    <col min="2" max="2" width="5.109375" style="53" customWidth="1"/>
    <col min="3" max="3" width="26" style="53" customWidth="1"/>
    <col min="4" max="4" width="34.33203125" style="53" customWidth="1"/>
    <col min="5" max="5" width="11.6640625" style="53" customWidth="1"/>
    <col min="6" max="6" width="7.33203125" style="53" customWidth="1"/>
    <col min="7" max="7" width="13.88671875" style="53" customWidth="1"/>
    <col min="8" max="8" width="7.88671875" style="53" customWidth="1"/>
    <col min="9" max="9" width="8.5546875" style="53" customWidth="1"/>
    <col min="10" max="10" width="14.44140625" style="53" customWidth="1"/>
    <col min="11" max="11" width="13.88671875" style="53" customWidth="1"/>
    <col min="12" max="12" width="9.33203125" style="53" hidden="1" customWidth="1"/>
    <col min="13" max="20" width="0" style="53" hidden="1" customWidth="1"/>
    <col min="21" max="16383" width="11.5546875" style="53" hidden="1"/>
    <col min="16384" max="16384" width="7.44140625" style="53" hidden="1" customWidth="1"/>
  </cols>
  <sheetData>
    <row r="1" spans="2:20" s="35" customFormat="1" ht="12.75" customHeight="1" x14ac:dyDescent="0.3">
      <c r="B1" s="178" t="s">
        <v>23</v>
      </c>
      <c r="C1" s="178"/>
      <c r="D1" s="178"/>
      <c r="E1" s="178"/>
      <c r="F1" s="178"/>
      <c r="G1" s="178"/>
      <c r="H1" s="34"/>
      <c r="I1" s="34"/>
      <c r="J1" s="34"/>
      <c r="K1" s="34"/>
    </row>
    <row r="2" spans="2:20" s="35" customFormat="1" ht="67.5" customHeight="1" x14ac:dyDescent="0.3">
      <c r="B2" s="178"/>
      <c r="C2" s="178"/>
      <c r="D2" s="178"/>
      <c r="E2" s="178"/>
      <c r="F2" s="178"/>
      <c r="G2" s="178"/>
      <c r="H2" s="34"/>
      <c r="I2" s="34"/>
      <c r="J2" s="34"/>
      <c r="K2" s="34"/>
    </row>
    <row r="3" spans="2:20" s="35" customFormat="1" ht="86.25" customHeight="1" x14ac:dyDescent="0.25">
      <c r="B3" s="36"/>
      <c r="C3" s="179" t="s">
        <v>24</v>
      </c>
      <c r="D3" s="179"/>
      <c r="E3" s="62"/>
      <c r="F3" s="62"/>
      <c r="G3" s="180"/>
      <c r="H3" s="180"/>
      <c r="I3" s="180"/>
      <c r="J3" s="180"/>
      <c r="K3" s="180"/>
    </row>
    <row r="4" spans="2:20" s="35" customFormat="1" ht="14.25" customHeight="1" x14ac:dyDescent="0.25">
      <c r="B4" s="36"/>
      <c r="C4" s="62"/>
      <c r="D4" s="62"/>
      <c r="E4" s="62"/>
      <c r="F4" s="62"/>
      <c r="G4" s="163"/>
      <c r="H4" s="163"/>
      <c r="I4" s="163"/>
      <c r="J4" s="163"/>
      <c r="K4" s="163"/>
    </row>
    <row r="5" spans="2:20" s="35" customFormat="1" ht="29.25" customHeight="1" x14ac:dyDescent="0.3">
      <c r="B5" s="181" t="s">
        <v>25</v>
      </c>
      <c r="C5" s="181"/>
      <c r="D5" s="181"/>
      <c r="E5" s="181"/>
      <c r="F5" s="181"/>
      <c r="G5" s="181"/>
      <c r="H5" s="181"/>
      <c r="I5" s="181"/>
      <c r="J5" s="181"/>
      <c r="K5" s="181"/>
    </row>
    <row r="6" spans="2:20" s="35" customFormat="1" ht="14.25" customHeight="1" x14ac:dyDescent="0.3">
      <c r="B6" s="37"/>
      <c r="C6" s="38"/>
      <c r="D6" s="38"/>
      <c r="E6" s="38"/>
      <c r="F6" s="38"/>
      <c r="G6" s="39"/>
      <c r="H6" s="40"/>
      <c r="I6" s="40"/>
      <c r="J6" s="40"/>
      <c r="K6" s="41"/>
    </row>
    <row r="7" spans="2:20" s="35" customFormat="1" ht="39" customHeight="1" x14ac:dyDescent="0.25">
      <c r="B7" s="36"/>
      <c r="C7" s="171" t="s">
        <v>26</v>
      </c>
      <c r="D7" s="172"/>
      <c r="E7" s="173"/>
      <c r="F7" s="174"/>
      <c r="G7" s="203"/>
      <c r="H7" s="204">
        <f>IF(AND(MONTH(E7)=2,DAY(E7)=28),DAYS360(E7,E11)+3,IF(AND(MONTH(E7)=2,DAY(E7)=29),DAYS360(E7,E11)+2,IF(AND(MONTH(E11)=2,DAY(E11)=28),DAYS360(E7,E11)+3,IF(AND(MONTH(E11)=2,DAY(E11)=29),DAYS360(E7,E11)+2,IF(DAY(E11)=31,DAYS360(E7,E11),DAYS360(E7,E11)+0)))))</f>
        <v>0</v>
      </c>
      <c r="I7" s="204"/>
      <c r="J7" s="204">
        <f>DAYS360(E8,E7)</f>
        <v>0</v>
      </c>
      <c r="K7" s="49"/>
      <c r="L7" s="41"/>
    </row>
    <row r="8" spans="2:20" s="35" customFormat="1" ht="42.75" customHeight="1" x14ac:dyDescent="0.25">
      <c r="B8" s="36"/>
      <c r="C8" s="175" t="s">
        <v>27</v>
      </c>
      <c r="D8" s="176"/>
      <c r="E8" s="182"/>
      <c r="F8" s="182"/>
      <c r="G8" s="42"/>
      <c r="H8" s="205"/>
      <c r="I8" s="205"/>
      <c r="J8" s="49">
        <f>E9*360+G9*30+I9</f>
        <v>0</v>
      </c>
      <c r="K8" s="49"/>
      <c r="L8" s="41"/>
    </row>
    <row r="9" spans="2:20" s="35" customFormat="1" ht="37.5" customHeight="1" x14ac:dyDescent="0.25">
      <c r="B9" s="36"/>
      <c r="C9" s="175" t="s">
        <v>28</v>
      </c>
      <c r="D9" s="176"/>
      <c r="E9" s="43"/>
      <c r="F9" s="44" t="s">
        <v>29</v>
      </c>
      <c r="G9" s="43"/>
      <c r="H9" s="44" t="s">
        <v>30</v>
      </c>
      <c r="I9" s="43"/>
      <c r="J9" s="45" t="s">
        <v>31</v>
      </c>
      <c r="K9" s="41"/>
      <c r="L9" s="41"/>
    </row>
    <row r="10" spans="2:20" s="35" customFormat="1" ht="15" x14ac:dyDescent="0.25">
      <c r="B10" s="36"/>
      <c r="C10" s="46"/>
      <c r="D10" s="206"/>
      <c r="E10" s="183">
        <f>DATE(YEAR(E8)-E9,MONTH(E8)-G9,DAY(E8)-I9)</f>
        <v>0</v>
      </c>
      <c r="F10" s="183"/>
      <c r="G10" s="183"/>
      <c r="H10" s="205"/>
      <c r="I10" s="205"/>
      <c r="J10" s="49"/>
      <c r="K10" s="49"/>
      <c r="L10" s="41"/>
    </row>
    <row r="11" spans="2:20" s="35" customFormat="1" ht="21" hidden="1" customHeight="1" x14ac:dyDescent="0.25">
      <c r="B11" s="36"/>
      <c r="C11" s="46"/>
      <c r="D11" s="206"/>
      <c r="E11" s="207"/>
      <c r="F11" s="207"/>
      <c r="G11" s="49"/>
      <c r="H11" s="204">
        <f>IF((IF(AND(MONTH(E11)=2,DAY(E11)=28),DAYS360(E11,DATE(2012,3,14))+3,IF(AND(MONTH(E11)=2,DAY(E11)=29),DAYS360(E11,DATE(2012,3,14))+2,IF(AND(MONTH(DATE(2012,3,14))=2,DAY(DATE(2012,3,14))=28),DAYS360(E11,DATE(2012,3,14))+3,IF(AND(MONTH(DATE(2012,3,14))=2,DAY(DATE(2012,3,14))=29),DAYS360(E11,DATE(2012,3,14))+2,IF(DAY(DATE(2012,3,14))=31,DAYS360(E11,DATE(2012,3,14)),DAYS360(E11,DATE(2012,3,14))+0))))))&lt;0,0,(IF(AND(MONTH(E11)=2,DAY(E11)=28),DAYS360(E11,DATE(2012,3,14))+3,IF(AND(MONTH(E11)=2,DAY(E11)=29),DAYS360(E11,DATE(2012,3,14))+2,IF(AND(MONTH(DATE(2012,3,14))=2,DAY(DATE(2012,3,14))=28),DAYS360(E11,DATE(2012,3,14))+3,IF(AND(MONTH(DATE(2012,3,14))=2,DAY(DATE(2012,3,14))=29),DAYS360(E11,DATE(2012,3,14))+2,IF(DAY(DATE(2012,3,14))=31,DAYS360(E11,DATE(2012,3,14)),DAYS360(E11,DATE(2012,3,14))+0)))))))</f>
        <v>40394</v>
      </c>
      <c r="I11" s="204"/>
      <c r="J11" s="204"/>
      <c r="K11" s="49"/>
      <c r="L11" s="41"/>
    </row>
    <row r="12" spans="2:20" s="35" customFormat="1" ht="25.2" hidden="1" customHeight="1" x14ac:dyDescent="0.25">
      <c r="B12" s="36"/>
      <c r="C12" s="202"/>
      <c r="D12" s="55"/>
      <c r="E12" s="177">
        <f>J8+J7</f>
        <v>0</v>
      </c>
      <c r="F12" s="177"/>
      <c r="G12" s="49" t="s">
        <v>32</v>
      </c>
      <c r="H12" s="204">
        <f>IF(E11&lt;DATE(2012,3,14),IF(AND(MONTH(DATE(2012,3,14))=2,DAY(DATE(2012,3,14))=28),DAYS360(DATE(2012,3,14),E12)+3,IF(AND(MONTH(DATE(2012,3,14))=2,DAY(DATE(2012,3,14))=29),DAYS360(DATE(2012,3,14),E12)+2,IF(AND(MONTH(E12)=2,DAY(E12)=28),DAYS360(DATE(2012,3,14),E12)+3,IF(AND(MONTH(E12)=2,DAY(E12)=29),DAYS360(DATE(2012,3,14),E12)+2,IF(DAY(E12)=31,DAYS360(DATE(2012,3,14),E12),DAYS360(DATE(2012,3,14),E12)+0))))),H13)</f>
        <v>-40394</v>
      </c>
      <c r="I12" s="204"/>
      <c r="J12" s="204" t="s">
        <v>33</v>
      </c>
      <c r="K12" s="204">
        <f>IF(H13&lt;360,H12,IF((H12+H11)&lt;360,H12,360-H11))</f>
        <v>-40394</v>
      </c>
      <c r="L12" s="41"/>
    </row>
    <row r="13" spans="2:20" s="35" customFormat="1" ht="24.9" customHeight="1" x14ac:dyDescent="0.25">
      <c r="B13" s="36"/>
      <c r="C13" s="47">
        <f>(E12/360)</f>
        <v>0</v>
      </c>
      <c r="D13" s="164" t="s">
        <v>34</v>
      </c>
      <c r="E13" s="167">
        <f>ROUNDDOWN(C13,0)</f>
        <v>0</v>
      </c>
      <c r="F13" s="168"/>
      <c r="G13" s="50" t="s">
        <v>35</v>
      </c>
      <c r="H13" s="204">
        <f>IF(AND(MONTH(E11)=2,DAY(E11)=28),DAYS360(E11,E12)+3,IF(AND(MONTH(E11)=2,DAY(E11)=29),DAYS360(E11,E12)+2,IF(AND(MONTH(E12)=2,DAY(E12)=28),DAYS360(E11,E12)+3,IF(AND(MONTH(E12)=2,DAY(E12)=29),DAYS360(E11,E12)+2,IF(DAY(E12)=31,DAYS360(E11,E12),DAYS360(E11,E12)+0)))))</f>
        <v>0</v>
      </c>
      <c r="I13" s="204"/>
      <c r="J13" s="40"/>
      <c r="K13" s="41"/>
      <c r="L13" s="41"/>
    </row>
    <row r="14" spans="2:20" s="35" customFormat="1" ht="24.9" customHeight="1" x14ac:dyDescent="0.25">
      <c r="B14" s="36"/>
      <c r="C14" s="47">
        <f>(C13-E13)*12</f>
        <v>0</v>
      </c>
      <c r="D14" s="165"/>
      <c r="E14" s="167">
        <f>ROUNDDOWN(C14,0)</f>
        <v>0</v>
      </c>
      <c r="F14" s="168"/>
      <c r="G14" s="50" t="s">
        <v>36</v>
      </c>
      <c r="H14" s="204"/>
      <c r="I14" s="204"/>
      <c r="J14" s="40"/>
      <c r="K14" s="41"/>
      <c r="L14" s="41"/>
    </row>
    <row r="15" spans="2:20" s="35" customFormat="1" ht="24.9" customHeight="1" x14ac:dyDescent="0.25">
      <c r="B15" s="36"/>
      <c r="C15" s="47">
        <f>(C14-E14)*30</f>
        <v>0</v>
      </c>
      <c r="D15" s="166"/>
      <c r="E15" s="167">
        <f>ROUND(C15,0)</f>
        <v>0</v>
      </c>
      <c r="F15" s="168"/>
      <c r="G15" s="50" t="s">
        <v>37</v>
      </c>
      <c r="H15" s="40"/>
      <c r="I15" s="40"/>
      <c r="J15" s="40"/>
      <c r="K15" s="41"/>
    </row>
    <row r="16" spans="2:20" x14ac:dyDescent="0.3">
      <c r="B16" s="169"/>
      <c r="C16" s="169"/>
      <c r="D16" s="169"/>
      <c r="E16" s="169"/>
      <c r="F16" s="169"/>
      <c r="G16" s="169"/>
      <c r="H16" s="169"/>
      <c r="I16" s="169"/>
      <c r="J16" s="169"/>
      <c r="K16" s="51"/>
      <c r="L16" s="51"/>
      <c r="M16" s="51"/>
      <c r="N16" s="52"/>
      <c r="O16" s="51"/>
      <c r="P16" s="51"/>
      <c r="Q16" s="51"/>
      <c r="R16" s="51"/>
      <c r="S16" s="51"/>
      <c r="T16" s="51"/>
    </row>
    <row r="17" spans="2:11" ht="40.5" customHeight="1" x14ac:dyDescent="0.3">
      <c r="B17" s="170" t="s">
        <v>38</v>
      </c>
      <c r="C17" s="170"/>
      <c r="D17" s="170"/>
      <c r="E17" s="170"/>
      <c r="F17" s="170"/>
      <c r="G17" s="170"/>
      <c r="H17" s="170"/>
      <c r="I17" s="170"/>
      <c r="J17" s="170"/>
      <c r="K17" s="170"/>
    </row>
    <row r="18" spans="2:11" x14ac:dyDescent="0.3"/>
    <row r="19" spans="2:11" ht="1.5" customHeight="1" x14ac:dyDescent="0.3"/>
    <row r="20" spans="2:11" ht="33" customHeight="1" x14ac:dyDescent="0.3">
      <c r="C20" s="171" t="s">
        <v>26</v>
      </c>
      <c r="D20" s="172"/>
      <c r="E20" s="173"/>
      <c r="F20" s="174"/>
    </row>
    <row r="21" spans="2:11" ht="40.5" customHeight="1" x14ac:dyDescent="0.3">
      <c r="C21" s="175" t="s">
        <v>39</v>
      </c>
      <c r="D21" s="176"/>
      <c r="E21" s="173"/>
      <c r="F21" s="174"/>
    </row>
    <row r="22" spans="2:11" ht="15" customHeight="1" x14ac:dyDescent="0.3">
      <c r="C22" s="54"/>
      <c r="D22" s="48"/>
      <c r="E22" s="177">
        <f>IF(AND(MONTH(E21)=2,DAY(E21)=28),DAYS360(E21,E20)+3,IF(AND(MONTH(E21)=2,DAY(E21)=29),DAYS360(E21,E20)+2,IF(AND(MONTH(E20)=2,DAY(E20)=28),DAYS360(E21,E20)+3,IF(AND(MONTH(E20)=2,DAY(E20)=29),DAYS360(E21,E20)+2,IF(DAY(E20)=31,DAYS360(E21,E20),DAYS360(E21,E20)+0)))))</f>
        <v>0</v>
      </c>
      <c r="F22" s="177"/>
    </row>
    <row r="23" spans="2:11" ht="24.9" customHeight="1" x14ac:dyDescent="0.3">
      <c r="C23" s="55">
        <f>(E22/360)</f>
        <v>0</v>
      </c>
      <c r="D23" s="164" t="s">
        <v>34</v>
      </c>
      <c r="E23" s="167">
        <f>ROUNDDOWN(C23,0)</f>
        <v>0</v>
      </c>
      <c r="F23" s="168"/>
      <c r="G23" s="50" t="s">
        <v>35</v>
      </c>
    </row>
    <row r="24" spans="2:11" ht="24.9" customHeight="1" x14ac:dyDescent="0.3">
      <c r="C24" s="55">
        <f>(C23-E23)*12</f>
        <v>0</v>
      </c>
      <c r="D24" s="165"/>
      <c r="E24" s="167">
        <f>ROUNDDOWN(C24,0)</f>
        <v>0</v>
      </c>
      <c r="F24" s="168"/>
      <c r="G24" s="50" t="s">
        <v>36</v>
      </c>
    </row>
    <row r="25" spans="2:11" ht="24.9" customHeight="1" x14ac:dyDescent="0.3">
      <c r="C25" s="55">
        <f>(C24-E24)*30</f>
        <v>0</v>
      </c>
      <c r="D25" s="166"/>
      <c r="E25" s="167">
        <f>ROUND(C25,0)</f>
        <v>0</v>
      </c>
      <c r="F25" s="168"/>
      <c r="G25" s="50" t="s">
        <v>37</v>
      </c>
    </row>
    <row r="26" spans="2:11" ht="15" customHeight="1" x14ac:dyDescent="0.3"/>
  </sheetData>
  <sheetProtection algorithmName="SHA-512" hashValue="ZFCDjqioxpNw8uQwH389qgnOxUz1LMXBFMvbmnGDmj3lFFL0QtUuAAMitgJQbRpci9k0SI27NtO8OeOV8qRUGw==" saltValue="YFwYX3IoI6FYmdg4SGLHxw==" spinCount="100000" sheet="1" objects="1" scenarios="1"/>
  <mergeCells count="27">
    <mergeCell ref="E12:F12"/>
    <mergeCell ref="B1:G2"/>
    <mergeCell ref="C3:D3"/>
    <mergeCell ref="G3:K3"/>
    <mergeCell ref="B5:K5"/>
    <mergeCell ref="C7:D7"/>
    <mergeCell ref="E7:F7"/>
    <mergeCell ref="C8:D8"/>
    <mergeCell ref="E8:F8"/>
    <mergeCell ref="C9:D9"/>
    <mergeCell ref="E10:G10"/>
    <mergeCell ref="E11:F11"/>
    <mergeCell ref="D23:D25"/>
    <mergeCell ref="E23:F23"/>
    <mergeCell ref="E24:F24"/>
    <mergeCell ref="E25:F25"/>
    <mergeCell ref="D13:D15"/>
    <mergeCell ref="E13:F13"/>
    <mergeCell ref="E14:F14"/>
    <mergeCell ref="E15:F15"/>
    <mergeCell ref="B16:J16"/>
    <mergeCell ref="B17:K17"/>
    <mergeCell ref="C20:D20"/>
    <mergeCell ref="E20:F20"/>
    <mergeCell ref="C21:D21"/>
    <mergeCell ref="E21:F21"/>
    <mergeCell ref="E22:F22"/>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CEBB4-20D6-4AF7-96AE-2367600D6B03}">
  <sheetPr>
    <tabColor theme="2" tint="-0.249977111117893"/>
  </sheetPr>
  <dimension ref="A1:WXF54"/>
  <sheetViews>
    <sheetView showGridLines="0" showRowColHeaders="0" topLeftCell="B1" zoomScaleNormal="100" workbookViewId="0">
      <selection activeCell="JB38" sqref="JB38"/>
    </sheetView>
  </sheetViews>
  <sheetFormatPr baseColWidth="10" defaultColWidth="0" defaultRowHeight="13.2" customHeight="1" zeroHeight="1" x14ac:dyDescent="0.3"/>
  <cols>
    <col min="1" max="1" width="2.5546875" hidden="1"/>
    <col min="2" max="2" width="4" style="4" customWidth="1"/>
    <col min="3" max="3" width="24.44140625" customWidth="1"/>
    <col min="4" max="4" width="15.88671875" customWidth="1"/>
    <col min="5" max="5" width="12.44140625" customWidth="1"/>
    <col min="6" max="6" width="12.6640625" customWidth="1"/>
    <col min="7" max="9" width="6.6640625" customWidth="1"/>
    <col min="10" max="10" width="8.6640625" hidden="1"/>
    <col min="11" max="12" width="6.6640625" customWidth="1"/>
    <col min="13" max="13" width="10.6640625" customWidth="1"/>
    <col min="14" max="14" width="5.33203125" hidden="1"/>
    <col min="15" max="15" width="37.6640625" hidden="1"/>
    <col min="16" max="16" width="59.44140625" hidden="1"/>
    <col min="17" max="19" width="7.6640625" hidden="1"/>
    <col min="20" max="20" width="3.6640625" hidden="1"/>
    <col min="21" max="23" width="7.6640625" hidden="1"/>
    <col min="24" max="49" width="11.5546875" hidden="1"/>
    <col min="50" max="50" width="3.109375" customWidth="1"/>
    <col min="51" max="257" width="11.5546875" hidden="1"/>
    <col min="258" max="258" width="4" customWidth="1"/>
    <col min="259" max="259" width="24.44140625" customWidth="1"/>
    <col min="260" max="260" width="15.88671875" customWidth="1"/>
    <col min="261" max="261" width="15.33203125" customWidth="1"/>
    <col min="262" max="262" width="12.6640625" customWidth="1"/>
    <col min="263" max="265" width="6.6640625" hidden="1" customWidth="1"/>
    <col min="266" max="266" width="11.5546875" hidden="1"/>
    <col min="267" max="268" width="6.6640625" hidden="1" customWidth="1"/>
    <col min="269" max="269" width="10.6640625" hidden="1" customWidth="1"/>
    <col min="270" max="305" width="11.5546875" hidden="1"/>
    <col min="306" max="306" width="3.109375" hidden="1" customWidth="1"/>
    <col min="307" max="513" width="11.5546875" hidden="1"/>
    <col min="514" max="514" width="4" hidden="1" customWidth="1"/>
    <col min="515" max="515" width="24.44140625" hidden="1" customWidth="1"/>
    <col min="516" max="516" width="15.88671875" hidden="1" customWidth="1"/>
    <col min="517" max="517" width="10.88671875" hidden="1" customWidth="1"/>
    <col min="518" max="518" width="12.6640625" hidden="1" customWidth="1"/>
    <col min="519" max="521" width="6.6640625" hidden="1" customWidth="1"/>
    <col min="522" max="522" width="11.5546875" hidden="1"/>
    <col min="523" max="524" width="6.6640625" hidden="1" customWidth="1"/>
    <col min="525" max="525" width="10.6640625" hidden="1" customWidth="1"/>
    <col min="526" max="561" width="11.5546875" hidden="1"/>
    <col min="562" max="562" width="3.109375" hidden="1" customWidth="1"/>
    <col min="563" max="769" width="11.5546875" hidden="1"/>
    <col min="770" max="770" width="4" hidden="1" customWidth="1"/>
    <col min="771" max="771" width="24.44140625" hidden="1" customWidth="1"/>
    <col min="772" max="772" width="15.88671875" hidden="1" customWidth="1"/>
    <col min="773" max="773" width="10.88671875" hidden="1" customWidth="1"/>
    <col min="774" max="774" width="12.6640625" hidden="1" customWidth="1"/>
    <col min="775" max="777" width="6.6640625" hidden="1" customWidth="1"/>
    <col min="778" max="778" width="11.5546875" hidden="1"/>
    <col min="779" max="780" width="6.6640625" hidden="1" customWidth="1"/>
    <col min="781" max="781" width="10.6640625" hidden="1" customWidth="1"/>
    <col min="782" max="817" width="11.5546875" hidden="1"/>
    <col min="818" max="818" width="3.109375" hidden="1" customWidth="1"/>
    <col min="819" max="1025" width="11.5546875" hidden="1"/>
    <col min="1026" max="1026" width="4" hidden="1" customWidth="1"/>
    <col min="1027" max="1027" width="24.44140625" hidden="1" customWidth="1"/>
    <col min="1028" max="1028" width="15.88671875" hidden="1" customWidth="1"/>
    <col min="1029" max="1029" width="10.88671875" hidden="1" customWidth="1"/>
    <col min="1030" max="1030" width="12.6640625" hidden="1" customWidth="1"/>
    <col min="1031" max="1033" width="6.6640625" hidden="1" customWidth="1"/>
    <col min="1034" max="1034" width="11.5546875" hidden="1"/>
    <col min="1035" max="1036" width="6.6640625" hidden="1" customWidth="1"/>
    <col min="1037" max="1037" width="10.6640625" hidden="1" customWidth="1"/>
    <col min="1038" max="1073" width="11.5546875" hidden="1"/>
    <col min="1074" max="1074" width="3.109375" hidden="1" customWidth="1"/>
    <col min="1075" max="1281" width="11.5546875" hidden="1"/>
    <col min="1282" max="1282" width="4" hidden="1" customWidth="1"/>
    <col min="1283" max="1283" width="24.44140625" hidden="1" customWidth="1"/>
    <col min="1284" max="1284" width="15.88671875" hidden="1" customWidth="1"/>
    <col min="1285" max="1285" width="10.88671875" hidden="1" customWidth="1"/>
    <col min="1286" max="1286" width="12.6640625" hidden="1" customWidth="1"/>
    <col min="1287" max="1289" width="6.6640625" hidden="1" customWidth="1"/>
    <col min="1290" max="1290" width="11.5546875" hidden="1"/>
    <col min="1291" max="1292" width="6.6640625" hidden="1" customWidth="1"/>
    <col min="1293" max="1293" width="10.6640625" hidden="1" customWidth="1"/>
    <col min="1294" max="1329" width="11.5546875" hidden="1"/>
    <col min="1330" max="1330" width="3.109375" hidden="1" customWidth="1"/>
    <col min="1331" max="1537" width="11.5546875" hidden="1"/>
    <col min="1538" max="1538" width="4" hidden="1" customWidth="1"/>
    <col min="1539" max="1539" width="24.44140625" hidden="1" customWidth="1"/>
    <col min="1540" max="1540" width="15.88671875" hidden="1" customWidth="1"/>
    <col min="1541" max="1541" width="10.88671875" hidden="1" customWidth="1"/>
    <col min="1542" max="1542" width="12.6640625" hidden="1" customWidth="1"/>
    <col min="1543" max="1545" width="6.6640625" hidden="1" customWidth="1"/>
    <col min="1546" max="1546" width="11.5546875" hidden="1"/>
    <col min="1547" max="1548" width="6.6640625" hidden="1" customWidth="1"/>
    <col min="1549" max="1549" width="10.6640625" hidden="1" customWidth="1"/>
    <col min="1550" max="1585" width="11.5546875" hidden="1"/>
    <col min="1586" max="1586" width="3.109375" hidden="1" customWidth="1"/>
    <col min="1587" max="1793" width="11.5546875" hidden="1"/>
    <col min="1794" max="1794" width="4" hidden="1" customWidth="1"/>
    <col min="1795" max="1795" width="24.44140625" hidden="1" customWidth="1"/>
    <col min="1796" max="1796" width="15.88671875" hidden="1" customWidth="1"/>
    <col min="1797" max="1797" width="10.88671875" hidden="1" customWidth="1"/>
    <col min="1798" max="1798" width="12.6640625" hidden="1" customWidth="1"/>
    <col min="1799" max="1801" width="6.6640625" hidden="1" customWidth="1"/>
    <col min="1802" max="1802" width="11.5546875" hidden="1"/>
    <col min="1803" max="1804" width="6.6640625" hidden="1" customWidth="1"/>
    <col min="1805" max="1805" width="10.6640625" hidden="1" customWidth="1"/>
    <col min="1806" max="1841" width="11.5546875" hidden="1"/>
    <col min="1842" max="1842" width="3.109375" hidden="1" customWidth="1"/>
    <col min="1843" max="2049" width="11.5546875" hidden="1"/>
    <col min="2050" max="2050" width="4" hidden="1" customWidth="1"/>
    <col min="2051" max="2051" width="24.44140625" hidden="1" customWidth="1"/>
    <col min="2052" max="2052" width="15.88671875" hidden="1" customWidth="1"/>
    <col min="2053" max="2053" width="10.88671875" hidden="1" customWidth="1"/>
    <col min="2054" max="2054" width="12.6640625" hidden="1" customWidth="1"/>
    <col min="2055" max="2057" width="6.6640625" hidden="1" customWidth="1"/>
    <col min="2058" max="2058" width="11.5546875" hidden="1"/>
    <col min="2059" max="2060" width="6.6640625" hidden="1" customWidth="1"/>
    <col min="2061" max="2061" width="10.6640625" hidden="1" customWidth="1"/>
    <col min="2062" max="2097" width="11.5546875" hidden="1"/>
    <col min="2098" max="2098" width="3.109375" hidden="1" customWidth="1"/>
    <col min="2099" max="2305" width="11.5546875" hidden="1"/>
    <col min="2306" max="2306" width="4" hidden="1" customWidth="1"/>
    <col min="2307" max="2307" width="24.44140625" hidden="1" customWidth="1"/>
    <col min="2308" max="2308" width="15.88671875" hidden="1" customWidth="1"/>
    <col min="2309" max="2309" width="10.88671875" hidden="1" customWidth="1"/>
    <col min="2310" max="2310" width="12.6640625" hidden="1" customWidth="1"/>
    <col min="2311" max="2313" width="6.6640625" hidden="1" customWidth="1"/>
    <col min="2314" max="2314" width="11.5546875" hidden="1"/>
    <col min="2315" max="2316" width="6.6640625" hidden="1" customWidth="1"/>
    <col min="2317" max="2317" width="10.6640625" hidden="1" customWidth="1"/>
    <col min="2318" max="2353" width="11.5546875" hidden="1"/>
    <col min="2354" max="2354" width="3.109375" hidden="1" customWidth="1"/>
    <col min="2355" max="2561" width="11.5546875" hidden="1"/>
    <col min="2562" max="2562" width="4" hidden="1" customWidth="1"/>
    <col min="2563" max="2563" width="24.44140625" hidden="1" customWidth="1"/>
    <col min="2564" max="2564" width="15.88671875" hidden="1" customWidth="1"/>
    <col min="2565" max="2565" width="10.88671875" hidden="1" customWidth="1"/>
    <col min="2566" max="2566" width="12.6640625" hidden="1" customWidth="1"/>
    <col min="2567" max="2569" width="6.6640625" hidden="1" customWidth="1"/>
    <col min="2570" max="2570" width="11.5546875" hidden="1"/>
    <col min="2571" max="2572" width="6.6640625" hidden="1" customWidth="1"/>
    <col min="2573" max="2573" width="10.6640625" hidden="1" customWidth="1"/>
    <col min="2574" max="2609" width="11.5546875" hidden="1"/>
    <col min="2610" max="2610" width="3.109375" hidden="1" customWidth="1"/>
    <col min="2611" max="2817" width="11.5546875" hidden="1"/>
    <col min="2818" max="2818" width="4" hidden="1" customWidth="1"/>
    <col min="2819" max="2819" width="24.44140625" hidden="1" customWidth="1"/>
    <col min="2820" max="2820" width="15.88671875" hidden="1" customWidth="1"/>
    <col min="2821" max="2821" width="10.88671875" hidden="1" customWidth="1"/>
    <col min="2822" max="2822" width="12.6640625" hidden="1" customWidth="1"/>
    <col min="2823" max="2825" width="6.6640625" hidden="1" customWidth="1"/>
    <col min="2826" max="2826" width="11.5546875" hidden="1"/>
    <col min="2827" max="2828" width="6.6640625" hidden="1" customWidth="1"/>
    <col min="2829" max="2829" width="10.6640625" hidden="1" customWidth="1"/>
    <col min="2830" max="2865" width="11.5546875" hidden="1"/>
    <col min="2866" max="2866" width="3.109375" hidden="1" customWidth="1"/>
    <col min="2867" max="3073" width="11.5546875" hidden="1"/>
    <col min="3074" max="3074" width="4" hidden="1" customWidth="1"/>
    <col min="3075" max="3075" width="24.44140625" hidden="1" customWidth="1"/>
    <col min="3076" max="3076" width="15.88671875" hidden="1" customWidth="1"/>
    <col min="3077" max="3077" width="10.88671875" hidden="1" customWidth="1"/>
    <col min="3078" max="3078" width="12.6640625" hidden="1" customWidth="1"/>
    <col min="3079" max="3081" width="6.6640625" hidden="1" customWidth="1"/>
    <col min="3082" max="3082" width="11.5546875" hidden="1"/>
    <col min="3083" max="3084" width="6.6640625" hidden="1" customWidth="1"/>
    <col min="3085" max="3085" width="10.6640625" hidden="1" customWidth="1"/>
    <col min="3086" max="3121" width="11.5546875" hidden="1"/>
    <col min="3122" max="3122" width="3.109375" hidden="1" customWidth="1"/>
    <col min="3123" max="3329" width="11.5546875" hidden="1"/>
    <col min="3330" max="3330" width="4" hidden="1" customWidth="1"/>
    <col min="3331" max="3331" width="24.44140625" hidden="1" customWidth="1"/>
    <col min="3332" max="3332" width="15.88671875" hidden="1" customWidth="1"/>
    <col min="3333" max="3333" width="10.88671875" hidden="1" customWidth="1"/>
    <col min="3334" max="3334" width="12.6640625" hidden="1" customWidth="1"/>
    <col min="3335" max="3337" width="6.6640625" hidden="1" customWidth="1"/>
    <col min="3338" max="3338" width="11.5546875" hidden="1"/>
    <col min="3339" max="3340" width="6.6640625" hidden="1" customWidth="1"/>
    <col min="3341" max="3341" width="10.6640625" hidden="1" customWidth="1"/>
    <col min="3342" max="3377" width="11.5546875" hidden="1"/>
    <col min="3378" max="3378" width="3.109375" hidden="1" customWidth="1"/>
    <col min="3379" max="3585" width="11.5546875" hidden="1"/>
    <col min="3586" max="3586" width="4" hidden="1" customWidth="1"/>
    <col min="3587" max="3587" width="24.44140625" hidden="1" customWidth="1"/>
    <col min="3588" max="3588" width="15.88671875" hidden="1" customWidth="1"/>
    <col min="3589" max="3589" width="10.88671875" hidden="1" customWidth="1"/>
    <col min="3590" max="3590" width="12.6640625" hidden="1" customWidth="1"/>
    <col min="3591" max="3593" width="6.6640625" hidden="1" customWidth="1"/>
    <col min="3594" max="3594" width="11.5546875" hidden="1"/>
    <col min="3595" max="3596" width="6.6640625" hidden="1" customWidth="1"/>
    <col min="3597" max="3597" width="10.6640625" hidden="1" customWidth="1"/>
    <col min="3598" max="3633" width="11.5546875" hidden="1"/>
    <col min="3634" max="3634" width="3.109375" hidden="1" customWidth="1"/>
    <col min="3635" max="3841" width="11.5546875" hidden="1"/>
    <col min="3842" max="3842" width="4" hidden="1" customWidth="1"/>
    <col min="3843" max="3843" width="24.44140625" hidden="1" customWidth="1"/>
    <col min="3844" max="3844" width="15.88671875" hidden="1" customWidth="1"/>
    <col min="3845" max="3845" width="10.88671875" hidden="1" customWidth="1"/>
    <col min="3846" max="3846" width="12.6640625" hidden="1" customWidth="1"/>
    <col min="3847" max="3849" width="6.6640625" hidden="1" customWidth="1"/>
    <col min="3850" max="3850" width="11.5546875" hidden="1"/>
    <col min="3851" max="3852" width="6.6640625" hidden="1" customWidth="1"/>
    <col min="3853" max="3853" width="10.6640625" hidden="1" customWidth="1"/>
    <col min="3854" max="3889" width="11.5546875" hidden="1"/>
    <col min="3890" max="3890" width="3.109375" hidden="1" customWidth="1"/>
    <col min="3891" max="4097" width="11.5546875" hidden="1"/>
    <col min="4098" max="4098" width="4" hidden="1" customWidth="1"/>
    <col min="4099" max="4099" width="24.44140625" hidden="1" customWidth="1"/>
    <col min="4100" max="4100" width="15.88671875" hidden="1" customWidth="1"/>
    <col min="4101" max="4101" width="10.88671875" hidden="1" customWidth="1"/>
    <col min="4102" max="4102" width="12.6640625" hidden="1" customWidth="1"/>
    <col min="4103" max="4105" width="6.6640625" hidden="1" customWidth="1"/>
    <col min="4106" max="4106" width="11.5546875" hidden="1"/>
    <col min="4107" max="4108" width="6.6640625" hidden="1" customWidth="1"/>
    <col min="4109" max="4109" width="10.6640625" hidden="1" customWidth="1"/>
    <col min="4110" max="4145" width="11.5546875" hidden="1"/>
    <col min="4146" max="4146" width="3.109375" hidden="1" customWidth="1"/>
    <col min="4147" max="4353" width="11.5546875" hidden="1"/>
    <col min="4354" max="4354" width="4" hidden="1" customWidth="1"/>
    <col min="4355" max="4355" width="24.44140625" hidden="1" customWidth="1"/>
    <col min="4356" max="4356" width="15.88671875" hidden="1" customWidth="1"/>
    <col min="4357" max="4357" width="10.88671875" hidden="1" customWidth="1"/>
    <col min="4358" max="4358" width="12.6640625" hidden="1" customWidth="1"/>
    <col min="4359" max="4361" width="6.6640625" hidden="1" customWidth="1"/>
    <col min="4362" max="4362" width="11.5546875" hidden="1"/>
    <col min="4363" max="4364" width="6.6640625" hidden="1" customWidth="1"/>
    <col min="4365" max="4365" width="10.6640625" hidden="1" customWidth="1"/>
    <col min="4366" max="4401" width="11.5546875" hidden="1"/>
    <col min="4402" max="4402" width="3.109375" hidden="1" customWidth="1"/>
    <col min="4403" max="4609" width="11.5546875" hidden="1"/>
    <col min="4610" max="4610" width="4" hidden="1" customWidth="1"/>
    <col min="4611" max="4611" width="24.44140625" hidden="1" customWidth="1"/>
    <col min="4612" max="4612" width="15.88671875" hidden="1" customWidth="1"/>
    <col min="4613" max="4613" width="10.88671875" hidden="1" customWidth="1"/>
    <col min="4614" max="4614" width="12.6640625" hidden="1" customWidth="1"/>
    <col min="4615" max="4617" width="6.6640625" hidden="1" customWidth="1"/>
    <col min="4618" max="4618" width="11.5546875" hidden="1"/>
    <col min="4619" max="4620" width="6.6640625" hidden="1" customWidth="1"/>
    <col min="4621" max="4621" width="10.6640625" hidden="1" customWidth="1"/>
    <col min="4622" max="4657" width="11.5546875" hidden="1"/>
    <col min="4658" max="4658" width="3.109375" hidden="1" customWidth="1"/>
    <col min="4659" max="4865" width="11.5546875" hidden="1"/>
    <col min="4866" max="4866" width="4" hidden="1" customWidth="1"/>
    <col min="4867" max="4867" width="24.44140625" hidden="1" customWidth="1"/>
    <col min="4868" max="4868" width="15.88671875" hidden="1" customWidth="1"/>
    <col min="4869" max="4869" width="10.88671875" hidden="1" customWidth="1"/>
    <col min="4870" max="4870" width="12.6640625" hidden="1" customWidth="1"/>
    <col min="4871" max="4873" width="6.6640625" hidden="1" customWidth="1"/>
    <col min="4874" max="4874" width="11.5546875" hidden="1"/>
    <col min="4875" max="4876" width="6.6640625" hidden="1" customWidth="1"/>
    <col min="4877" max="4877" width="10.6640625" hidden="1" customWidth="1"/>
    <col min="4878" max="4913" width="11.5546875" hidden="1"/>
    <col min="4914" max="4914" width="3.109375" hidden="1" customWidth="1"/>
    <col min="4915" max="5121" width="11.5546875" hidden="1"/>
    <col min="5122" max="5122" width="4" hidden="1" customWidth="1"/>
    <col min="5123" max="5123" width="24.44140625" hidden="1" customWidth="1"/>
    <col min="5124" max="5124" width="15.88671875" hidden="1" customWidth="1"/>
    <col min="5125" max="5125" width="10.88671875" hidden="1" customWidth="1"/>
    <col min="5126" max="5126" width="12.6640625" hidden="1" customWidth="1"/>
    <col min="5127" max="5129" width="6.6640625" hidden="1" customWidth="1"/>
    <col min="5130" max="5130" width="11.5546875" hidden="1"/>
    <col min="5131" max="5132" width="6.6640625" hidden="1" customWidth="1"/>
    <col min="5133" max="5133" width="10.6640625" hidden="1" customWidth="1"/>
    <col min="5134" max="5169" width="11.5546875" hidden="1"/>
    <col min="5170" max="5170" width="3.109375" hidden="1" customWidth="1"/>
    <col min="5171" max="5377" width="11.5546875" hidden="1"/>
    <col min="5378" max="5378" width="4" hidden="1" customWidth="1"/>
    <col min="5379" max="5379" width="24.44140625" hidden="1" customWidth="1"/>
    <col min="5380" max="5380" width="15.88671875" hidden="1" customWidth="1"/>
    <col min="5381" max="5381" width="10.88671875" hidden="1" customWidth="1"/>
    <col min="5382" max="5382" width="12.6640625" hidden="1" customWidth="1"/>
    <col min="5383" max="5385" width="6.6640625" hidden="1" customWidth="1"/>
    <col min="5386" max="5386" width="11.5546875" hidden="1"/>
    <col min="5387" max="5388" width="6.6640625" hidden="1" customWidth="1"/>
    <col min="5389" max="5389" width="10.6640625" hidden="1" customWidth="1"/>
    <col min="5390" max="5425" width="11.5546875" hidden="1"/>
    <col min="5426" max="5426" width="3.109375" hidden="1" customWidth="1"/>
    <col min="5427" max="5633" width="11.5546875" hidden="1"/>
    <col min="5634" max="5634" width="4" hidden="1" customWidth="1"/>
    <col min="5635" max="5635" width="24.44140625" hidden="1" customWidth="1"/>
    <col min="5636" max="5636" width="15.88671875" hidden="1" customWidth="1"/>
    <col min="5637" max="5637" width="10.88671875" hidden="1" customWidth="1"/>
    <col min="5638" max="5638" width="12.6640625" hidden="1" customWidth="1"/>
    <col min="5639" max="5641" width="6.6640625" hidden="1" customWidth="1"/>
    <col min="5642" max="5642" width="11.5546875" hidden="1"/>
    <col min="5643" max="5644" width="6.6640625" hidden="1" customWidth="1"/>
    <col min="5645" max="5645" width="10.6640625" hidden="1" customWidth="1"/>
    <col min="5646" max="5681" width="11.5546875" hidden="1"/>
    <col min="5682" max="5682" width="3.109375" hidden="1" customWidth="1"/>
    <col min="5683" max="5889" width="11.5546875" hidden="1"/>
    <col min="5890" max="5890" width="4" hidden="1" customWidth="1"/>
    <col min="5891" max="5891" width="24.44140625" hidden="1" customWidth="1"/>
    <col min="5892" max="5892" width="15.88671875" hidden="1" customWidth="1"/>
    <col min="5893" max="5893" width="10.88671875" hidden="1" customWidth="1"/>
    <col min="5894" max="5894" width="12.6640625" hidden="1" customWidth="1"/>
    <col min="5895" max="5897" width="6.6640625" hidden="1" customWidth="1"/>
    <col min="5898" max="5898" width="11.5546875" hidden="1"/>
    <col min="5899" max="5900" width="6.6640625" hidden="1" customWidth="1"/>
    <col min="5901" max="5901" width="10.6640625" hidden="1" customWidth="1"/>
    <col min="5902" max="5937" width="11.5546875" hidden="1"/>
    <col min="5938" max="5938" width="3.109375" hidden="1" customWidth="1"/>
    <col min="5939" max="6145" width="11.5546875" hidden="1"/>
    <col min="6146" max="6146" width="4" hidden="1" customWidth="1"/>
    <col min="6147" max="6147" width="24.44140625" hidden="1" customWidth="1"/>
    <col min="6148" max="6148" width="15.88671875" hidden="1" customWidth="1"/>
    <col min="6149" max="6149" width="10.88671875" hidden="1" customWidth="1"/>
    <col min="6150" max="6150" width="12.6640625" hidden="1" customWidth="1"/>
    <col min="6151" max="6153" width="6.6640625" hidden="1" customWidth="1"/>
    <col min="6154" max="6154" width="11.5546875" hidden="1"/>
    <col min="6155" max="6156" width="6.6640625" hidden="1" customWidth="1"/>
    <col min="6157" max="6157" width="10.6640625" hidden="1" customWidth="1"/>
    <col min="6158" max="6193" width="11.5546875" hidden="1"/>
    <col min="6194" max="6194" width="3.109375" hidden="1" customWidth="1"/>
    <col min="6195" max="6401" width="11.5546875" hidden="1"/>
    <col min="6402" max="6402" width="4" hidden="1" customWidth="1"/>
    <col min="6403" max="6403" width="24.44140625" hidden="1" customWidth="1"/>
    <col min="6404" max="6404" width="15.88671875" hidden="1" customWidth="1"/>
    <col min="6405" max="6405" width="10.88671875" hidden="1" customWidth="1"/>
    <col min="6406" max="6406" width="12.6640625" hidden="1" customWidth="1"/>
    <col min="6407" max="6409" width="6.6640625" hidden="1" customWidth="1"/>
    <col min="6410" max="6410" width="11.5546875" hidden="1"/>
    <col min="6411" max="6412" width="6.6640625" hidden="1" customWidth="1"/>
    <col min="6413" max="6413" width="10.6640625" hidden="1" customWidth="1"/>
    <col min="6414" max="6449" width="11.5546875" hidden="1"/>
    <col min="6450" max="6450" width="3.109375" hidden="1" customWidth="1"/>
    <col min="6451" max="6657" width="11.5546875" hidden="1"/>
    <col min="6658" max="6658" width="4" hidden="1" customWidth="1"/>
    <col min="6659" max="6659" width="24.44140625" hidden="1" customWidth="1"/>
    <col min="6660" max="6660" width="15.88671875" hidden="1" customWidth="1"/>
    <col min="6661" max="6661" width="10.88671875" hidden="1" customWidth="1"/>
    <col min="6662" max="6662" width="12.6640625" hidden="1" customWidth="1"/>
    <col min="6663" max="6665" width="6.6640625" hidden="1" customWidth="1"/>
    <col min="6666" max="6666" width="11.5546875" hidden="1"/>
    <col min="6667" max="6668" width="6.6640625" hidden="1" customWidth="1"/>
    <col min="6669" max="6669" width="10.6640625" hidden="1" customWidth="1"/>
    <col min="6670" max="6705" width="11.5546875" hidden="1"/>
    <col min="6706" max="6706" width="3.109375" hidden="1" customWidth="1"/>
    <col min="6707" max="6913" width="11.5546875" hidden="1"/>
    <col min="6914" max="6914" width="4" hidden="1" customWidth="1"/>
    <col min="6915" max="6915" width="24.44140625" hidden="1" customWidth="1"/>
    <col min="6916" max="6916" width="15.88671875" hidden="1" customWidth="1"/>
    <col min="6917" max="6917" width="10.88671875" hidden="1" customWidth="1"/>
    <col min="6918" max="6918" width="12.6640625" hidden="1" customWidth="1"/>
    <col min="6919" max="6921" width="6.6640625" hidden="1" customWidth="1"/>
    <col min="6922" max="6922" width="11.5546875" hidden="1"/>
    <col min="6923" max="6924" width="6.6640625" hidden="1" customWidth="1"/>
    <col min="6925" max="6925" width="10.6640625" hidden="1" customWidth="1"/>
    <col min="6926" max="6961" width="11.5546875" hidden="1"/>
    <col min="6962" max="6962" width="3.109375" hidden="1" customWidth="1"/>
    <col min="6963" max="7169" width="11.5546875" hidden="1"/>
    <col min="7170" max="7170" width="4" hidden="1" customWidth="1"/>
    <col min="7171" max="7171" width="24.44140625" hidden="1" customWidth="1"/>
    <col min="7172" max="7172" width="15.88671875" hidden="1" customWidth="1"/>
    <col min="7173" max="7173" width="10.88671875" hidden="1" customWidth="1"/>
    <col min="7174" max="7174" width="12.6640625" hidden="1" customWidth="1"/>
    <col min="7175" max="7177" width="6.6640625" hidden="1" customWidth="1"/>
    <col min="7178" max="7178" width="11.5546875" hidden="1"/>
    <col min="7179" max="7180" width="6.6640625" hidden="1" customWidth="1"/>
    <col min="7181" max="7181" width="10.6640625" hidden="1" customWidth="1"/>
    <col min="7182" max="7217" width="11.5546875" hidden="1"/>
    <col min="7218" max="7218" width="3.109375" hidden="1" customWidth="1"/>
    <col min="7219" max="7425" width="11.5546875" hidden="1"/>
    <col min="7426" max="7426" width="4" hidden="1" customWidth="1"/>
    <col min="7427" max="7427" width="24.44140625" hidden="1" customWidth="1"/>
    <col min="7428" max="7428" width="15.88671875" hidden="1" customWidth="1"/>
    <col min="7429" max="7429" width="10.88671875" hidden="1" customWidth="1"/>
    <col min="7430" max="7430" width="12.6640625" hidden="1" customWidth="1"/>
    <col min="7431" max="7433" width="6.6640625" hidden="1" customWidth="1"/>
    <col min="7434" max="7434" width="11.5546875" hidden="1"/>
    <col min="7435" max="7436" width="6.6640625" hidden="1" customWidth="1"/>
    <col min="7437" max="7437" width="10.6640625" hidden="1" customWidth="1"/>
    <col min="7438" max="7473" width="11.5546875" hidden="1"/>
    <col min="7474" max="7474" width="3.109375" hidden="1" customWidth="1"/>
    <col min="7475" max="7681" width="11.5546875" hidden="1"/>
    <col min="7682" max="7682" width="4" hidden="1" customWidth="1"/>
    <col min="7683" max="7683" width="24.44140625" hidden="1" customWidth="1"/>
    <col min="7684" max="7684" width="15.88671875" hidden="1" customWidth="1"/>
    <col min="7685" max="7685" width="10.88671875" hidden="1" customWidth="1"/>
    <col min="7686" max="7686" width="12.6640625" hidden="1" customWidth="1"/>
    <col min="7687" max="7689" width="6.6640625" hidden="1" customWidth="1"/>
    <col min="7690" max="7690" width="11.5546875" hidden="1"/>
    <col min="7691" max="7692" width="6.6640625" hidden="1" customWidth="1"/>
    <col min="7693" max="7693" width="10.6640625" hidden="1" customWidth="1"/>
    <col min="7694" max="7729" width="11.5546875" hidden="1"/>
    <col min="7730" max="7730" width="3.109375" hidden="1" customWidth="1"/>
    <col min="7731" max="7937" width="11.5546875" hidden="1"/>
    <col min="7938" max="7938" width="4" hidden="1" customWidth="1"/>
    <col min="7939" max="7939" width="24.44140625" hidden="1" customWidth="1"/>
    <col min="7940" max="7940" width="15.88671875" hidden="1" customWidth="1"/>
    <col min="7941" max="7941" width="10.88671875" hidden="1" customWidth="1"/>
    <col min="7942" max="7942" width="12.6640625" hidden="1" customWidth="1"/>
    <col min="7943" max="7945" width="6.6640625" hidden="1" customWidth="1"/>
    <col min="7946" max="7946" width="11.5546875" hidden="1"/>
    <col min="7947" max="7948" width="6.6640625" hidden="1" customWidth="1"/>
    <col min="7949" max="7949" width="10.6640625" hidden="1" customWidth="1"/>
    <col min="7950" max="7985" width="11.5546875" hidden="1"/>
    <col min="7986" max="7986" width="3.109375" hidden="1" customWidth="1"/>
    <col min="7987" max="8193" width="11.5546875" hidden="1"/>
    <col min="8194" max="8194" width="4" hidden="1" customWidth="1"/>
    <col min="8195" max="8195" width="24.44140625" hidden="1" customWidth="1"/>
    <col min="8196" max="8196" width="15.88671875" hidden="1" customWidth="1"/>
    <col min="8197" max="8197" width="10.88671875" hidden="1" customWidth="1"/>
    <col min="8198" max="8198" width="12.6640625" hidden="1" customWidth="1"/>
    <col min="8199" max="8201" width="6.6640625" hidden="1" customWidth="1"/>
    <col min="8202" max="8202" width="11.5546875" hidden="1"/>
    <col min="8203" max="8204" width="6.6640625" hidden="1" customWidth="1"/>
    <col min="8205" max="8205" width="10.6640625" hidden="1" customWidth="1"/>
    <col min="8206" max="8241" width="11.5546875" hidden="1"/>
    <col min="8242" max="8242" width="3.109375" hidden="1" customWidth="1"/>
    <col min="8243" max="8449" width="11.5546875" hidden="1"/>
    <col min="8450" max="8450" width="4" hidden="1" customWidth="1"/>
    <col min="8451" max="8451" width="24.44140625" hidden="1" customWidth="1"/>
    <col min="8452" max="8452" width="15.88671875" hidden="1" customWidth="1"/>
    <col min="8453" max="8453" width="10.88671875" hidden="1" customWidth="1"/>
    <col min="8454" max="8454" width="12.6640625" hidden="1" customWidth="1"/>
    <col min="8455" max="8457" width="6.6640625" hidden="1" customWidth="1"/>
    <col min="8458" max="8458" width="11.5546875" hidden="1"/>
    <col min="8459" max="8460" width="6.6640625" hidden="1" customWidth="1"/>
    <col min="8461" max="8461" width="10.6640625" hidden="1" customWidth="1"/>
    <col min="8462" max="8497" width="11.5546875" hidden="1"/>
    <col min="8498" max="8498" width="3.109375" hidden="1" customWidth="1"/>
    <col min="8499" max="8705" width="11.5546875" hidden="1"/>
    <col min="8706" max="8706" width="4" hidden="1" customWidth="1"/>
    <col min="8707" max="8707" width="24.44140625" hidden="1" customWidth="1"/>
    <col min="8708" max="8708" width="15.88671875" hidden="1" customWidth="1"/>
    <col min="8709" max="8709" width="10.88671875" hidden="1" customWidth="1"/>
    <col min="8710" max="8710" width="12.6640625" hidden="1" customWidth="1"/>
    <col min="8711" max="8713" width="6.6640625" hidden="1" customWidth="1"/>
    <col min="8714" max="8714" width="11.5546875" hidden="1"/>
    <col min="8715" max="8716" width="6.6640625" hidden="1" customWidth="1"/>
    <col min="8717" max="8717" width="10.6640625" hidden="1" customWidth="1"/>
    <col min="8718" max="8753" width="11.5546875" hidden="1"/>
    <col min="8754" max="8754" width="3.109375" hidden="1" customWidth="1"/>
    <col min="8755" max="8961" width="11.5546875" hidden="1"/>
    <col min="8962" max="8962" width="4" hidden="1" customWidth="1"/>
    <col min="8963" max="8963" width="24.44140625" hidden="1" customWidth="1"/>
    <col min="8964" max="8964" width="15.88671875" hidden="1" customWidth="1"/>
    <col min="8965" max="8965" width="10.88671875" hidden="1" customWidth="1"/>
    <col min="8966" max="8966" width="12.6640625" hidden="1" customWidth="1"/>
    <col min="8967" max="8969" width="6.6640625" hidden="1" customWidth="1"/>
    <col min="8970" max="8970" width="11.5546875" hidden="1"/>
    <col min="8971" max="8972" width="6.6640625" hidden="1" customWidth="1"/>
    <col min="8973" max="8973" width="10.6640625" hidden="1" customWidth="1"/>
    <col min="8974" max="9009" width="11.5546875" hidden="1"/>
    <col min="9010" max="9010" width="3.109375" hidden="1" customWidth="1"/>
    <col min="9011" max="9217" width="11.5546875" hidden="1"/>
    <col min="9218" max="9218" width="4" hidden="1" customWidth="1"/>
    <col min="9219" max="9219" width="24.44140625" hidden="1" customWidth="1"/>
    <col min="9220" max="9220" width="15.88671875" hidden="1" customWidth="1"/>
    <col min="9221" max="9221" width="10.88671875" hidden="1" customWidth="1"/>
    <col min="9222" max="9222" width="12.6640625" hidden="1" customWidth="1"/>
    <col min="9223" max="9225" width="6.6640625" hidden="1" customWidth="1"/>
    <col min="9226" max="9226" width="11.5546875" hidden="1"/>
    <col min="9227" max="9228" width="6.6640625" hidden="1" customWidth="1"/>
    <col min="9229" max="9229" width="10.6640625" hidden="1" customWidth="1"/>
    <col min="9230" max="9265" width="11.5546875" hidden="1"/>
    <col min="9266" max="9266" width="3.109375" hidden="1" customWidth="1"/>
    <col min="9267" max="9473" width="11.5546875" hidden="1"/>
    <col min="9474" max="9474" width="4" hidden="1" customWidth="1"/>
    <col min="9475" max="9475" width="24.44140625" hidden="1" customWidth="1"/>
    <col min="9476" max="9476" width="15.88671875" hidden="1" customWidth="1"/>
    <col min="9477" max="9477" width="10.88671875" hidden="1" customWidth="1"/>
    <col min="9478" max="9478" width="12.6640625" hidden="1" customWidth="1"/>
    <col min="9479" max="9481" width="6.6640625" hidden="1" customWidth="1"/>
    <col min="9482" max="9482" width="11.5546875" hidden="1"/>
    <col min="9483" max="9484" width="6.6640625" hidden="1" customWidth="1"/>
    <col min="9485" max="9485" width="10.6640625" hidden="1" customWidth="1"/>
    <col min="9486" max="9521" width="11.5546875" hidden="1"/>
    <col min="9522" max="9522" width="3.109375" hidden="1" customWidth="1"/>
    <col min="9523" max="9729" width="11.5546875" hidden="1"/>
    <col min="9730" max="9730" width="4" hidden="1" customWidth="1"/>
    <col min="9731" max="9731" width="24.44140625" hidden="1" customWidth="1"/>
    <col min="9732" max="9732" width="15.88671875" hidden="1" customWidth="1"/>
    <col min="9733" max="9733" width="10.88671875" hidden="1" customWidth="1"/>
    <col min="9734" max="9734" width="12.6640625" hidden="1" customWidth="1"/>
    <col min="9735" max="9737" width="6.6640625" hidden="1" customWidth="1"/>
    <col min="9738" max="9738" width="11.5546875" hidden="1"/>
    <col min="9739" max="9740" width="6.6640625" hidden="1" customWidth="1"/>
    <col min="9741" max="9741" width="10.6640625" hidden="1" customWidth="1"/>
    <col min="9742" max="9777" width="11.5546875" hidden="1"/>
    <col min="9778" max="9778" width="3.109375" hidden="1" customWidth="1"/>
    <col min="9779" max="9985" width="11.5546875" hidden="1"/>
    <col min="9986" max="9986" width="4" hidden="1" customWidth="1"/>
    <col min="9987" max="9987" width="24.44140625" hidden="1" customWidth="1"/>
    <col min="9988" max="9988" width="15.88671875" hidden="1" customWidth="1"/>
    <col min="9989" max="9989" width="10.88671875" hidden="1" customWidth="1"/>
    <col min="9990" max="9990" width="12.6640625" hidden="1" customWidth="1"/>
    <col min="9991" max="9993" width="6.6640625" hidden="1" customWidth="1"/>
    <col min="9994" max="9994" width="11.5546875" hidden="1"/>
    <col min="9995" max="9996" width="6.6640625" hidden="1" customWidth="1"/>
    <col min="9997" max="9997" width="10.6640625" hidden="1" customWidth="1"/>
    <col min="9998" max="10033" width="11.5546875" hidden="1"/>
    <col min="10034" max="10034" width="3.109375" hidden="1" customWidth="1"/>
    <col min="10035" max="10241" width="11.5546875" hidden="1"/>
    <col min="10242" max="10242" width="4" hidden="1" customWidth="1"/>
    <col min="10243" max="10243" width="24.44140625" hidden="1" customWidth="1"/>
    <col min="10244" max="10244" width="15.88671875" hidden="1" customWidth="1"/>
    <col min="10245" max="10245" width="10.88671875" hidden="1" customWidth="1"/>
    <col min="10246" max="10246" width="12.6640625" hidden="1" customWidth="1"/>
    <col min="10247" max="10249" width="6.6640625" hidden="1" customWidth="1"/>
    <col min="10250" max="10250" width="11.5546875" hidden="1"/>
    <col min="10251" max="10252" width="6.6640625" hidden="1" customWidth="1"/>
    <col min="10253" max="10253" width="10.6640625" hidden="1" customWidth="1"/>
    <col min="10254" max="10289" width="11.5546875" hidden="1"/>
    <col min="10290" max="10290" width="3.109375" hidden="1" customWidth="1"/>
    <col min="10291" max="10497" width="11.5546875" hidden="1"/>
    <col min="10498" max="10498" width="4" hidden="1" customWidth="1"/>
    <col min="10499" max="10499" width="24.44140625" hidden="1" customWidth="1"/>
    <col min="10500" max="10500" width="15.88671875" hidden="1" customWidth="1"/>
    <col min="10501" max="10501" width="10.88671875" hidden="1" customWidth="1"/>
    <col min="10502" max="10502" width="12.6640625" hidden="1" customWidth="1"/>
    <col min="10503" max="10505" width="6.6640625" hidden="1" customWidth="1"/>
    <col min="10506" max="10506" width="11.5546875" hidden="1"/>
    <col min="10507" max="10508" width="6.6640625" hidden="1" customWidth="1"/>
    <col min="10509" max="10509" width="10.6640625" hidden="1" customWidth="1"/>
    <col min="10510" max="10545" width="11.5546875" hidden="1"/>
    <col min="10546" max="10546" width="3.109375" hidden="1" customWidth="1"/>
    <col min="10547" max="10753" width="11.5546875" hidden="1"/>
    <col min="10754" max="10754" width="4" hidden="1" customWidth="1"/>
    <col min="10755" max="10755" width="24.44140625" hidden="1" customWidth="1"/>
    <col min="10756" max="10756" width="15.88671875" hidden="1" customWidth="1"/>
    <col min="10757" max="10757" width="10.88671875" hidden="1" customWidth="1"/>
    <col min="10758" max="10758" width="12.6640625" hidden="1" customWidth="1"/>
    <col min="10759" max="10761" width="6.6640625" hidden="1" customWidth="1"/>
    <col min="10762" max="10762" width="11.5546875" hidden="1"/>
    <col min="10763" max="10764" width="6.6640625" hidden="1" customWidth="1"/>
    <col min="10765" max="10765" width="10.6640625" hidden="1" customWidth="1"/>
    <col min="10766" max="10801" width="11.5546875" hidden="1"/>
    <col min="10802" max="10802" width="3.109375" hidden="1" customWidth="1"/>
    <col min="10803" max="11009" width="11.5546875" hidden="1"/>
    <col min="11010" max="11010" width="4" hidden="1" customWidth="1"/>
    <col min="11011" max="11011" width="24.44140625" hidden="1" customWidth="1"/>
    <col min="11012" max="11012" width="15.88671875" hidden="1" customWidth="1"/>
    <col min="11013" max="11013" width="10.88671875" hidden="1" customWidth="1"/>
    <col min="11014" max="11014" width="12.6640625" hidden="1" customWidth="1"/>
    <col min="11015" max="11017" width="6.6640625" hidden="1" customWidth="1"/>
    <col min="11018" max="11018" width="11.5546875" hidden="1"/>
    <col min="11019" max="11020" width="6.6640625" hidden="1" customWidth="1"/>
    <col min="11021" max="11021" width="10.6640625" hidden="1" customWidth="1"/>
    <col min="11022" max="11057" width="11.5546875" hidden="1"/>
    <col min="11058" max="11058" width="3.109375" hidden="1" customWidth="1"/>
    <col min="11059" max="11265" width="11.5546875" hidden="1"/>
    <col min="11266" max="11266" width="4" hidden="1" customWidth="1"/>
    <col min="11267" max="11267" width="24.44140625" hidden="1" customWidth="1"/>
    <col min="11268" max="11268" width="15.88671875" hidden="1" customWidth="1"/>
    <col min="11269" max="11269" width="10.88671875" hidden="1" customWidth="1"/>
    <col min="11270" max="11270" width="12.6640625" hidden="1" customWidth="1"/>
    <col min="11271" max="11273" width="6.6640625" hidden="1" customWidth="1"/>
    <col min="11274" max="11274" width="11.5546875" hidden="1"/>
    <col min="11275" max="11276" width="6.6640625" hidden="1" customWidth="1"/>
    <col min="11277" max="11277" width="10.6640625" hidden="1" customWidth="1"/>
    <col min="11278" max="11313" width="11.5546875" hidden="1"/>
    <col min="11314" max="11314" width="3.109375" hidden="1" customWidth="1"/>
    <col min="11315" max="11521" width="11.5546875" hidden="1"/>
    <col min="11522" max="11522" width="4" hidden="1" customWidth="1"/>
    <col min="11523" max="11523" width="24.44140625" hidden="1" customWidth="1"/>
    <col min="11524" max="11524" width="15.88671875" hidden="1" customWidth="1"/>
    <col min="11525" max="11525" width="10.88671875" hidden="1" customWidth="1"/>
    <col min="11526" max="11526" width="12.6640625" hidden="1" customWidth="1"/>
    <col min="11527" max="11529" width="6.6640625" hidden="1" customWidth="1"/>
    <col min="11530" max="11530" width="11.5546875" hidden="1"/>
    <col min="11531" max="11532" width="6.6640625" hidden="1" customWidth="1"/>
    <col min="11533" max="11533" width="10.6640625" hidden="1" customWidth="1"/>
    <col min="11534" max="11569" width="11.5546875" hidden="1"/>
    <col min="11570" max="11570" width="3.109375" hidden="1" customWidth="1"/>
    <col min="11571" max="11777" width="11.5546875" hidden="1"/>
    <col min="11778" max="11778" width="4" hidden="1" customWidth="1"/>
    <col min="11779" max="11779" width="24.44140625" hidden="1" customWidth="1"/>
    <col min="11780" max="11780" width="15.88671875" hidden="1" customWidth="1"/>
    <col min="11781" max="11781" width="10.88671875" hidden="1" customWidth="1"/>
    <col min="11782" max="11782" width="12.6640625" hidden="1" customWidth="1"/>
    <col min="11783" max="11785" width="6.6640625" hidden="1" customWidth="1"/>
    <col min="11786" max="11786" width="11.5546875" hidden="1"/>
    <col min="11787" max="11788" width="6.6640625" hidden="1" customWidth="1"/>
    <col min="11789" max="11789" width="10.6640625" hidden="1" customWidth="1"/>
    <col min="11790" max="11825" width="11.5546875" hidden="1"/>
    <col min="11826" max="11826" width="3.109375" hidden="1" customWidth="1"/>
    <col min="11827" max="12033" width="11.5546875" hidden="1"/>
    <col min="12034" max="12034" width="4" hidden="1" customWidth="1"/>
    <col min="12035" max="12035" width="24.44140625" hidden="1" customWidth="1"/>
    <col min="12036" max="12036" width="15.88671875" hidden="1" customWidth="1"/>
    <col min="12037" max="12037" width="10.88671875" hidden="1" customWidth="1"/>
    <col min="12038" max="12038" width="12.6640625" hidden="1" customWidth="1"/>
    <col min="12039" max="12041" width="6.6640625" hidden="1" customWidth="1"/>
    <col min="12042" max="12042" width="11.5546875" hidden="1"/>
    <col min="12043" max="12044" width="6.6640625" hidden="1" customWidth="1"/>
    <col min="12045" max="12045" width="10.6640625" hidden="1" customWidth="1"/>
    <col min="12046" max="12081" width="11.5546875" hidden="1"/>
    <col min="12082" max="12082" width="3.109375" hidden="1" customWidth="1"/>
    <col min="12083" max="12289" width="11.5546875" hidden="1"/>
    <col min="12290" max="12290" width="4" hidden="1" customWidth="1"/>
    <col min="12291" max="12291" width="24.44140625" hidden="1" customWidth="1"/>
    <col min="12292" max="12292" width="15.88671875" hidden="1" customWidth="1"/>
    <col min="12293" max="12293" width="10.88671875" hidden="1" customWidth="1"/>
    <col min="12294" max="12294" width="12.6640625" hidden="1" customWidth="1"/>
    <col min="12295" max="12297" width="6.6640625" hidden="1" customWidth="1"/>
    <col min="12298" max="12298" width="11.5546875" hidden="1"/>
    <col min="12299" max="12300" width="6.6640625" hidden="1" customWidth="1"/>
    <col min="12301" max="12301" width="10.6640625" hidden="1" customWidth="1"/>
    <col min="12302" max="12337" width="11.5546875" hidden="1"/>
    <col min="12338" max="12338" width="3.109375" hidden="1" customWidth="1"/>
    <col min="12339" max="12545" width="11.5546875" hidden="1"/>
    <col min="12546" max="12546" width="4" hidden="1" customWidth="1"/>
    <col min="12547" max="12547" width="24.44140625" hidden="1" customWidth="1"/>
    <col min="12548" max="12548" width="15.88671875" hidden="1" customWidth="1"/>
    <col min="12549" max="12549" width="10.88671875" hidden="1" customWidth="1"/>
    <col min="12550" max="12550" width="12.6640625" hidden="1" customWidth="1"/>
    <col min="12551" max="12553" width="6.6640625" hidden="1" customWidth="1"/>
    <col min="12554" max="12554" width="11.5546875" hidden="1"/>
    <col min="12555" max="12556" width="6.6640625" hidden="1" customWidth="1"/>
    <col min="12557" max="12557" width="10.6640625" hidden="1" customWidth="1"/>
    <col min="12558" max="12593" width="11.5546875" hidden="1"/>
    <col min="12594" max="12594" width="3.109375" hidden="1" customWidth="1"/>
    <col min="12595" max="12801" width="11.5546875" hidden="1"/>
    <col min="12802" max="12802" width="4" hidden="1" customWidth="1"/>
    <col min="12803" max="12803" width="24.44140625" hidden="1" customWidth="1"/>
    <col min="12804" max="12804" width="15.88671875" hidden="1" customWidth="1"/>
    <col min="12805" max="12805" width="10.88671875" hidden="1" customWidth="1"/>
    <col min="12806" max="12806" width="12.6640625" hidden="1" customWidth="1"/>
    <col min="12807" max="12809" width="6.6640625" hidden="1" customWidth="1"/>
    <col min="12810" max="12810" width="11.5546875" hidden="1"/>
    <col min="12811" max="12812" width="6.6640625" hidden="1" customWidth="1"/>
    <col min="12813" max="12813" width="10.6640625" hidden="1" customWidth="1"/>
    <col min="12814" max="12849" width="11.5546875" hidden="1"/>
    <col min="12850" max="12850" width="3.109375" hidden="1" customWidth="1"/>
    <col min="12851" max="13057" width="11.5546875" hidden="1"/>
    <col min="13058" max="13058" width="4" hidden="1" customWidth="1"/>
    <col min="13059" max="13059" width="24.44140625" hidden="1" customWidth="1"/>
    <col min="13060" max="13060" width="15.88671875" hidden="1" customWidth="1"/>
    <col min="13061" max="13061" width="10.88671875" hidden="1" customWidth="1"/>
    <col min="13062" max="13062" width="12.6640625" hidden="1" customWidth="1"/>
    <col min="13063" max="13065" width="6.6640625" hidden="1" customWidth="1"/>
    <col min="13066" max="13066" width="11.5546875" hidden="1"/>
    <col min="13067" max="13068" width="6.6640625" hidden="1" customWidth="1"/>
    <col min="13069" max="13069" width="10.6640625" hidden="1" customWidth="1"/>
    <col min="13070" max="13105" width="11.5546875" hidden="1"/>
    <col min="13106" max="13106" width="3.109375" hidden="1" customWidth="1"/>
    <col min="13107" max="13313" width="11.5546875" hidden="1"/>
    <col min="13314" max="13314" width="4" hidden="1" customWidth="1"/>
    <col min="13315" max="13315" width="24.44140625" hidden="1" customWidth="1"/>
    <col min="13316" max="13316" width="15.88671875" hidden="1" customWidth="1"/>
    <col min="13317" max="13317" width="10.88671875" hidden="1" customWidth="1"/>
    <col min="13318" max="13318" width="12.6640625" hidden="1" customWidth="1"/>
    <col min="13319" max="13321" width="6.6640625" hidden="1" customWidth="1"/>
    <col min="13322" max="13322" width="11.5546875" hidden="1"/>
    <col min="13323" max="13324" width="6.6640625" hidden="1" customWidth="1"/>
    <col min="13325" max="13325" width="10.6640625" hidden="1" customWidth="1"/>
    <col min="13326" max="13361" width="11.5546875" hidden="1"/>
    <col min="13362" max="13362" width="3.109375" hidden="1" customWidth="1"/>
    <col min="13363" max="13569" width="11.5546875" hidden="1"/>
    <col min="13570" max="13570" width="4" hidden="1" customWidth="1"/>
    <col min="13571" max="13571" width="24.44140625" hidden="1" customWidth="1"/>
    <col min="13572" max="13572" width="15.88671875" hidden="1" customWidth="1"/>
    <col min="13573" max="13573" width="10.88671875" hidden="1" customWidth="1"/>
    <col min="13574" max="13574" width="12.6640625" hidden="1" customWidth="1"/>
    <col min="13575" max="13577" width="6.6640625" hidden="1" customWidth="1"/>
    <col min="13578" max="13578" width="11.5546875" hidden="1"/>
    <col min="13579" max="13580" width="6.6640625" hidden="1" customWidth="1"/>
    <col min="13581" max="13581" width="10.6640625" hidden="1" customWidth="1"/>
    <col min="13582" max="13617" width="11.5546875" hidden="1"/>
    <col min="13618" max="13618" width="3.109375" hidden="1" customWidth="1"/>
    <col min="13619" max="13825" width="11.5546875" hidden="1"/>
    <col min="13826" max="13826" width="4" hidden="1" customWidth="1"/>
    <col min="13827" max="13827" width="24.44140625" hidden="1" customWidth="1"/>
    <col min="13828" max="13828" width="15.88671875" hidden="1" customWidth="1"/>
    <col min="13829" max="13829" width="10.88671875" hidden="1" customWidth="1"/>
    <col min="13830" max="13830" width="12.6640625" hidden="1" customWidth="1"/>
    <col min="13831" max="13833" width="6.6640625" hidden="1" customWidth="1"/>
    <col min="13834" max="13834" width="11.5546875" hidden="1"/>
    <col min="13835" max="13836" width="6.6640625" hidden="1" customWidth="1"/>
    <col min="13837" max="13837" width="10.6640625" hidden="1" customWidth="1"/>
    <col min="13838" max="13873" width="11.5546875" hidden="1"/>
    <col min="13874" max="13874" width="3.109375" hidden="1" customWidth="1"/>
    <col min="13875" max="14081" width="11.5546875" hidden="1"/>
    <col min="14082" max="14082" width="4" hidden="1" customWidth="1"/>
    <col min="14083" max="14083" width="24.44140625" hidden="1" customWidth="1"/>
    <col min="14084" max="14084" width="15.88671875" hidden="1" customWidth="1"/>
    <col min="14085" max="14085" width="10.88671875" hidden="1" customWidth="1"/>
    <col min="14086" max="14086" width="12.6640625" hidden="1" customWidth="1"/>
    <col min="14087" max="14089" width="6.6640625" hidden="1" customWidth="1"/>
    <col min="14090" max="14090" width="11.5546875" hidden="1"/>
    <col min="14091" max="14092" width="6.6640625" hidden="1" customWidth="1"/>
    <col min="14093" max="14093" width="10.6640625" hidden="1" customWidth="1"/>
    <col min="14094" max="14129" width="11.5546875" hidden="1"/>
    <col min="14130" max="14130" width="3.109375" hidden="1" customWidth="1"/>
    <col min="14131" max="14337" width="11.5546875" hidden="1"/>
    <col min="14338" max="14338" width="4" hidden="1" customWidth="1"/>
    <col min="14339" max="14339" width="24.44140625" hidden="1" customWidth="1"/>
    <col min="14340" max="14340" width="15.88671875" hidden="1" customWidth="1"/>
    <col min="14341" max="14341" width="10.88671875" hidden="1" customWidth="1"/>
    <col min="14342" max="14342" width="12.6640625" hidden="1" customWidth="1"/>
    <col min="14343" max="14345" width="6.6640625" hidden="1" customWidth="1"/>
    <col min="14346" max="14346" width="11.5546875" hidden="1"/>
    <col min="14347" max="14348" width="6.6640625" hidden="1" customWidth="1"/>
    <col min="14349" max="14349" width="10.6640625" hidden="1" customWidth="1"/>
    <col min="14350" max="14385" width="11.5546875" hidden="1"/>
    <col min="14386" max="14386" width="3.109375" hidden="1" customWidth="1"/>
    <col min="14387" max="14593" width="11.5546875" hidden="1"/>
    <col min="14594" max="14594" width="4" hidden="1" customWidth="1"/>
    <col min="14595" max="14595" width="24.44140625" hidden="1" customWidth="1"/>
    <col min="14596" max="14596" width="15.88671875" hidden="1" customWidth="1"/>
    <col min="14597" max="14597" width="10.88671875" hidden="1" customWidth="1"/>
    <col min="14598" max="14598" width="12.6640625" hidden="1" customWidth="1"/>
    <col min="14599" max="14601" width="6.6640625" hidden="1" customWidth="1"/>
    <col min="14602" max="14602" width="11.5546875" hidden="1"/>
    <col min="14603" max="14604" width="6.6640625" hidden="1" customWidth="1"/>
    <col min="14605" max="14605" width="10.6640625" hidden="1" customWidth="1"/>
    <col min="14606" max="14641" width="11.5546875" hidden="1"/>
    <col min="14642" max="14642" width="3.109375" hidden="1" customWidth="1"/>
    <col min="14643" max="14849" width="11.5546875" hidden="1"/>
    <col min="14850" max="14850" width="4" hidden="1" customWidth="1"/>
    <col min="14851" max="14851" width="24.44140625" hidden="1" customWidth="1"/>
    <col min="14852" max="14852" width="15.88671875" hidden="1" customWidth="1"/>
    <col min="14853" max="14853" width="10.88671875" hidden="1" customWidth="1"/>
    <col min="14854" max="14854" width="12.6640625" hidden="1" customWidth="1"/>
    <col min="14855" max="14857" width="6.6640625" hidden="1" customWidth="1"/>
    <col min="14858" max="14858" width="11.5546875" hidden="1"/>
    <col min="14859" max="14860" width="6.6640625" hidden="1" customWidth="1"/>
    <col min="14861" max="14861" width="10.6640625" hidden="1" customWidth="1"/>
    <col min="14862" max="14897" width="11.5546875" hidden="1"/>
    <col min="14898" max="14898" width="3.109375" hidden="1" customWidth="1"/>
    <col min="14899" max="15105" width="11.5546875" hidden="1"/>
    <col min="15106" max="15106" width="4" hidden="1" customWidth="1"/>
    <col min="15107" max="15107" width="24.44140625" hidden="1" customWidth="1"/>
    <col min="15108" max="15108" width="15.88671875" hidden="1" customWidth="1"/>
    <col min="15109" max="15109" width="10.88671875" hidden="1" customWidth="1"/>
    <col min="15110" max="15110" width="12.6640625" hidden="1" customWidth="1"/>
    <col min="15111" max="15113" width="6.6640625" hidden="1" customWidth="1"/>
    <col min="15114" max="15114" width="11.5546875" hidden="1"/>
    <col min="15115" max="15116" width="6.6640625" hidden="1" customWidth="1"/>
    <col min="15117" max="15117" width="10.6640625" hidden="1" customWidth="1"/>
    <col min="15118" max="15153" width="11.5546875" hidden="1"/>
    <col min="15154" max="15154" width="3.109375" hidden="1" customWidth="1"/>
    <col min="15155" max="15361" width="11.5546875" hidden="1"/>
    <col min="15362" max="15362" width="4" hidden="1" customWidth="1"/>
    <col min="15363" max="15363" width="24.44140625" hidden="1" customWidth="1"/>
    <col min="15364" max="15364" width="15.88671875" hidden="1" customWidth="1"/>
    <col min="15365" max="15365" width="10.88671875" hidden="1" customWidth="1"/>
    <col min="15366" max="15366" width="12.6640625" hidden="1" customWidth="1"/>
    <col min="15367" max="15369" width="6.6640625" hidden="1" customWidth="1"/>
    <col min="15370" max="15370" width="11.5546875" hidden="1"/>
    <col min="15371" max="15372" width="6.6640625" hidden="1" customWidth="1"/>
    <col min="15373" max="15373" width="10.6640625" hidden="1" customWidth="1"/>
    <col min="15374" max="15409" width="11.5546875" hidden="1"/>
    <col min="15410" max="15410" width="3.109375" hidden="1" customWidth="1"/>
    <col min="15411" max="15617" width="11.5546875" hidden="1"/>
    <col min="15618" max="15618" width="4" hidden="1" customWidth="1"/>
    <col min="15619" max="15619" width="24.44140625" hidden="1" customWidth="1"/>
    <col min="15620" max="15620" width="15.88671875" hidden="1" customWidth="1"/>
    <col min="15621" max="15621" width="10.88671875" hidden="1" customWidth="1"/>
    <col min="15622" max="15622" width="12.6640625" hidden="1" customWidth="1"/>
    <col min="15623" max="15625" width="6.6640625" hidden="1" customWidth="1"/>
    <col min="15626" max="15626" width="11.5546875" hidden="1"/>
    <col min="15627" max="15628" width="6.6640625" hidden="1" customWidth="1"/>
    <col min="15629" max="15629" width="10.6640625" hidden="1" customWidth="1"/>
    <col min="15630" max="15665" width="11.5546875" hidden="1"/>
    <col min="15666" max="15666" width="3.109375" hidden="1" customWidth="1"/>
    <col min="15667" max="15873" width="11.5546875" hidden="1"/>
    <col min="15874" max="15874" width="4" hidden="1" customWidth="1"/>
    <col min="15875" max="15875" width="24.44140625" hidden="1" customWidth="1"/>
    <col min="15876" max="15876" width="15.88671875" hidden="1" customWidth="1"/>
    <col min="15877" max="15877" width="10.88671875" hidden="1" customWidth="1"/>
    <col min="15878" max="15878" width="12.6640625" hidden="1" customWidth="1"/>
    <col min="15879" max="15881" width="6.6640625" hidden="1" customWidth="1"/>
    <col min="15882" max="15882" width="11.5546875" hidden="1"/>
    <col min="15883" max="15884" width="6.6640625" hidden="1" customWidth="1"/>
    <col min="15885" max="15885" width="10.6640625" hidden="1" customWidth="1"/>
    <col min="15886" max="15921" width="11.5546875" hidden="1"/>
    <col min="15922" max="15922" width="3.109375" hidden="1" customWidth="1"/>
    <col min="15923" max="16129" width="11.5546875" hidden="1"/>
    <col min="16130" max="16130" width="4" hidden="1" customWidth="1"/>
    <col min="16131" max="16131" width="24.44140625" hidden="1" customWidth="1"/>
    <col min="16132" max="16132" width="15.88671875" hidden="1" customWidth="1"/>
    <col min="16133" max="16133" width="10.88671875" hidden="1" customWidth="1"/>
    <col min="16134" max="16134" width="12.6640625" hidden="1" customWidth="1"/>
    <col min="16135" max="16137" width="6.6640625" hidden="1" customWidth="1"/>
    <col min="16138" max="16138" width="11.5546875" hidden="1"/>
    <col min="16139" max="16140" width="6.6640625" hidden="1" customWidth="1"/>
    <col min="16141" max="16141" width="10.6640625" hidden="1" customWidth="1"/>
    <col min="16142" max="16177" width="11.5546875" hidden="1"/>
    <col min="16178" max="16178" width="3.109375" hidden="1" customWidth="1"/>
    <col min="16179" max="16384" width="11.5546875" hidden="1"/>
  </cols>
  <sheetData>
    <row r="1" spans="1:269" s="3" customFormat="1" ht="17.399999999999999" customHeight="1" x14ac:dyDescent="0.3">
      <c r="A1" s="191" t="s">
        <v>45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1"/>
      <c r="DQ1" s="191"/>
      <c r="DR1" s="191"/>
      <c r="DS1" s="191"/>
      <c r="DT1" s="191"/>
      <c r="DU1" s="191"/>
      <c r="DV1" s="191"/>
      <c r="DW1" s="191"/>
      <c r="DX1" s="191"/>
      <c r="DY1" s="191"/>
      <c r="DZ1" s="191"/>
      <c r="EA1" s="191"/>
      <c r="EB1" s="191"/>
      <c r="EC1" s="191"/>
      <c r="ED1" s="191"/>
      <c r="EE1" s="191"/>
      <c r="EF1" s="191"/>
      <c r="EG1" s="191"/>
      <c r="EH1" s="191"/>
      <c r="EI1" s="191"/>
      <c r="EJ1" s="191"/>
      <c r="EK1" s="191"/>
      <c r="EL1" s="191"/>
      <c r="EM1" s="191"/>
      <c r="EN1" s="191"/>
      <c r="EO1" s="191"/>
      <c r="EP1" s="191"/>
      <c r="EQ1" s="191"/>
      <c r="ER1" s="191"/>
      <c r="ES1" s="191"/>
      <c r="ET1" s="191"/>
      <c r="EU1" s="191"/>
      <c r="EV1" s="191"/>
      <c r="EW1" s="191"/>
      <c r="EX1" s="191"/>
      <c r="EY1" s="191"/>
      <c r="EZ1" s="191"/>
      <c r="FA1" s="191"/>
      <c r="FB1" s="191"/>
      <c r="FC1" s="191"/>
      <c r="FD1" s="191"/>
      <c r="FE1" s="191"/>
      <c r="FF1" s="191"/>
      <c r="FG1" s="191"/>
      <c r="FH1" s="191"/>
      <c r="FI1" s="191"/>
      <c r="FJ1" s="191"/>
      <c r="FK1" s="191"/>
      <c r="FL1" s="191"/>
      <c r="FM1" s="191"/>
      <c r="FN1" s="191"/>
      <c r="FO1" s="191"/>
      <c r="FP1" s="191"/>
      <c r="FQ1" s="191"/>
      <c r="FR1" s="191"/>
      <c r="FS1" s="191"/>
      <c r="FT1" s="191"/>
      <c r="FU1" s="191"/>
      <c r="FV1" s="191"/>
      <c r="FW1" s="191"/>
      <c r="FX1" s="191"/>
      <c r="FY1" s="191"/>
      <c r="FZ1" s="191"/>
      <c r="GA1" s="191"/>
      <c r="GB1" s="191"/>
      <c r="GC1" s="191"/>
      <c r="GD1" s="191"/>
      <c r="GE1" s="191"/>
      <c r="GF1" s="191"/>
      <c r="GG1" s="191"/>
      <c r="GH1" s="191"/>
      <c r="GI1" s="191"/>
      <c r="GJ1" s="191"/>
      <c r="GK1" s="191"/>
      <c r="GL1" s="191"/>
      <c r="GM1" s="191"/>
      <c r="GN1" s="191"/>
      <c r="GO1" s="191"/>
      <c r="GP1" s="191"/>
      <c r="GQ1" s="191"/>
      <c r="GR1" s="191"/>
      <c r="GS1" s="191"/>
      <c r="GT1" s="191"/>
      <c r="GU1" s="191"/>
      <c r="GV1" s="191"/>
      <c r="GW1" s="191"/>
      <c r="GX1" s="191"/>
      <c r="GY1" s="191"/>
      <c r="GZ1" s="191"/>
      <c r="HA1" s="191"/>
      <c r="HB1" s="191"/>
      <c r="HC1" s="191"/>
      <c r="HD1" s="191"/>
      <c r="HE1" s="191"/>
      <c r="HF1" s="191"/>
      <c r="HG1" s="191"/>
      <c r="HH1" s="191"/>
      <c r="HI1" s="191"/>
      <c r="HJ1" s="191"/>
      <c r="HK1" s="191"/>
      <c r="HL1" s="191"/>
      <c r="HM1" s="191"/>
      <c r="HN1" s="191"/>
      <c r="HO1" s="191"/>
      <c r="HP1" s="191"/>
      <c r="HQ1" s="191"/>
      <c r="HR1" s="191"/>
      <c r="HS1" s="191"/>
      <c r="HT1" s="191"/>
      <c r="HU1" s="191"/>
      <c r="HV1" s="191"/>
      <c r="HW1" s="191"/>
      <c r="HX1" s="191"/>
      <c r="HY1" s="191"/>
      <c r="HZ1" s="191"/>
      <c r="IA1" s="191"/>
      <c r="IB1" s="191"/>
      <c r="IC1" s="191"/>
      <c r="ID1" s="191"/>
      <c r="IE1" s="191"/>
      <c r="IF1" s="191"/>
      <c r="IG1" s="191"/>
      <c r="IH1" s="191"/>
      <c r="II1" s="191"/>
      <c r="IJ1" s="191"/>
      <c r="IK1" s="191"/>
      <c r="IL1" s="191"/>
      <c r="IM1" s="191"/>
      <c r="IN1" s="191"/>
      <c r="IO1" s="191"/>
      <c r="IP1" s="191"/>
      <c r="IQ1" s="191"/>
      <c r="IR1" s="191"/>
      <c r="IS1" s="191"/>
      <c r="IT1" s="191"/>
      <c r="IU1" s="191"/>
      <c r="IV1" s="191"/>
      <c r="IW1" s="191"/>
      <c r="IX1" s="191"/>
      <c r="IY1" s="61"/>
      <c r="IZ1" s="61"/>
      <c r="JA1" s="61"/>
      <c r="JB1" s="61"/>
    </row>
    <row r="2" spans="1:269" s="3" customFormat="1" ht="74.400000000000006" customHeight="1" x14ac:dyDescent="0.3">
      <c r="A2" s="191"/>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c r="CR2" s="191"/>
      <c r="CS2" s="191"/>
      <c r="CT2" s="191"/>
      <c r="CU2" s="191"/>
      <c r="CV2" s="191"/>
      <c r="CW2" s="191"/>
      <c r="CX2" s="191"/>
      <c r="CY2" s="191"/>
      <c r="CZ2" s="191"/>
      <c r="DA2" s="191"/>
      <c r="DB2" s="191"/>
      <c r="DC2" s="191"/>
      <c r="DD2" s="191"/>
      <c r="DE2" s="191"/>
      <c r="DF2" s="191"/>
      <c r="DG2" s="191"/>
      <c r="DH2" s="191"/>
      <c r="DI2" s="191"/>
      <c r="DJ2" s="191"/>
      <c r="DK2" s="191"/>
      <c r="DL2" s="191"/>
      <c r="DM2" s="191"/>
      <c r="DN2" s="191"/>
      <c r="DO2" s="191"/>
      <c r="DP2" s="191"/>
      <c r="DQ2" s="191"/>
      <c r="DR2" s="191"/>
      <c r="DS2" s="191"/>
      <c r="DT2" s="191"/>
      <c r="DU2" s="191"/>
      <c r="DV2" s="191"/>
      <c r="DW2" s="191"/>
      <c r="DX2" s="191"/>
      <c r="DY2" s="191"/>
      <c r="DZ2" s="191"/>
      <c r="EA2" s="191"/>
      <c r="EB2" s="191"/>
      <c r="EC2" s="191"/>
      <c r="ED2" s="191"/>
      <c r="EE2" s="191"/>
      <c r="EF2" s="191"/>
      <c r="EG2" s="191"/>
      <c r="EH2" s="191"/>
      <c r="EI2" s="191"/>
      <c r="EJ2" s="191"/>
      <c r="EK2" s="191"/>
      <c r="EL2" s="191"/>
      <c r="EM2" s="191"/>
      <c r="EN2" s="191"/>
      <c r="EO2" s="191"/>
      <c r="EP2" s="191"/>
      <c r="EQ2" s="191"/>
      <c r="ER2" s="191"/>
      <c r="ES2" s="191"/>
      <c r="ET2" s="191"/>
      <c r="EU2" s="191"/>
      <c r="EV2" s="191"/>
      <c r="EW2" s="191"/>
      <c r="EX2" s="191"/>
      <c r="EY2" s="191"/>
      <c r="EZ2" s="191"/>
      <c r="FA2" s="191"/>
      <c r="FB2" s="191"/>
      <c r="FC2" s="191"/>
      <c r="FD2" s="191"/>
      <c r="FE2" s="191"/>
      <c r="FF2" s="191"/>
      <c r="FG2" s="191"/>
      <c r="FH2" s="191"/>
      <c r="FI2" s="191"/>
      <c r="FJ2" s="191"/>
      <c r="FK2" s="191"/>
      <c r="FL2" s="191"/>
      <c r="FM2" s="191"/>
      <c r="FN2" s="191"/>
      <c r="FO2" s="191"/>
      <c r="FP2" s="191"/>
      <c r="FQ2" s="191"/>
      <c r="FR2" s="191"/>
      <c r="FS2" s="191"/>
      <c r="FT2" s="191"/>
      <c r="FU2" s="191"/>
      <c r="FV2" s="191"/>
      <c r="FW2" s="191"/>
      <c r="FX2" s="191"/>
      <c r="FY2" s="191"/>
      <c r="FZ2" s="191"/>
      <c r="GA2" s="191"/>
      <c r="GB2" s="191"/>
      <c r="GC2" s="191"/>
      <c r="GD2" s="191"/>
      <c r="GE2" s="191"/>
      <c r="GF2" s="191"/>
      <c r="GG2" s="191"/>
      <c r="GH2" s="191"/>
      <c r="GI2" s="191"/>
      <c r="GJ2" s="191"/>
      <c r="GK2" s="191"/>
      <c r="GL2" s="191"/>
      <c r="GM2" s="191"/>
      <c r="GN2" s="191"/>
      <c r="GO2" s="191"/>
      <c r="GP2" s="191"/>
      <c r="GQ2" s="191"/>
      <c r="GR2" s="191"/>
      <c r="GS2" s="191"/>
      <c r="GT2" s="191"/>
      <c r="GU2" s="191"/>
      <c r="GV2" s="191"/>
      <c r="GW2" s="191"/>
      <c r="GX2" s="191"/>
      <c r="GY2" s="191"/>
      <c r="GZ2" s="191"/>
      <c r="HA2" s="191"/>
      <c r="HB2" s="191"/>
      <c r="HC2" s="191"/>
      <c r="HD2" s="191"/>
      <c r="HE2" s="191"/>
      <c r="HF2" s="191"/>
      <c r="HG2" s="191"/>
      <c r="HH2" s="191"/>
      <c r="HI2" s="191"/>
      <c r="HJ2" s="191"/>
      <c r="HK2" s="191"/>
      <c r="HL2" s="191"/>
      <c r="HM2" s="191"/>
      <c r="HN2" s="191"/>
      <c r="HO2" s="191"/>
      <c r="HP2" s="191"/>
      <c r="HQ2" s="191"/>
      <c r="HR2" s="191"/>
      <c r="HS2" s="191"/>
      <c r="HT2" s="191"/>
      <c r="HU2" s="191"/>
      <c r="HV2" s="191"/>
      <c r="HW2" s="191"/>
      <c r="HX2" s="191"/>
      <c r="HY2" s="191"/>
      <c r="HZ2" s="191"/>
      <c r="IA2" s="191"/>
      <c r="IB2" s="191"/>
      <c r="IC2" s="191"/>
      <c r="ID2" s="191"/>
      <c r="IE2" s="191"/>
      <c r="IF2" s="191"/>
      <c r="IG2" s="191"/>
      <c r="IH2" s="191"/>
      <c r="II2" s="191"/>
      <c r="IJ2" s="191"/>
      <c r="IK2" s="191"/>
      <c r="IL2" s="191"/>
      <c r="IM2" s="191"/>
      <c r="IN2" s="191"/>
      <c r="IO2" s="191"/>
      <c r="IP2" s="191"/>
      <c r="IQ2" s="191"/>
      <c r="IR2" s="191"/>
      <c r="IS2" s="191"/>
      <c r="IT2" s="191"/>
      <c r="IU2" s="191"/>
      <c r="IV2" s="191"/>
      <c r="IW2" s="191"/>
      <c r="IX2" s="191"/>
      <c r="IY2" s="61"/>
      <c r="IZ2" s="61"/>
      <c r="JA2" s="61"/>
      <c r="JB2" s="61"/>
    </row>
    <row r="3" spans="1:269" s="5" customFormat="1" ht="11.4" customHeight="1" x14ac:dyDescent="0.3">
      <c r="A3" s="2"/>
      <c r="B3" s="2"/>
      <c r="C3" s="2"/>
      <c r="D3" s="2"/>
      <c r="E3" s="2"/>
      <c r="F3" s="2"/>
      <c r="G3" s="2"/>
      <c r="H3" s="2"/>
      <c r="I3" s="2"/>
      <c r="J3" s="2"/>
      <c r="K3" s="2"/>
      <c r="L3" s="2"/>
      <c r="M3" s="2"/>
      <c r="N3" s="2"/>
      <c r="O3" s="4"/>
      <c r="P3" s="4"/>
      <c r="Q3" s="4"/>
      <c r="R3" s="4"/>
      <c r="S3" s="4"/>
      <c r="T3" s="4"/>
      <c r="AX3" s="4"/>
    </row>
    <row r="4" spans="1:269" s="3" customFormat="1" ht="57" customHeight="1" x14ac:dyDescent="0.3">
      <c r="A4" s="1"/>
      <c r="B4" s="6"/>
      <c r="C4" s="197"/>
      <c r="D4" s="197"/>
      <c r="E4" s="197"/>
      <c r="F4" s="197"/>
      <c r="G4" s="197"/>
      <c r="H4" s="197"/>
      <c r="I4" s="197"/>
      <c r="J4" s="197"/>
      <c r="K4" s="197"/>
      <c r="L4" s="197"/>
      <c r="M4" s="197"/>
      <c r="N4" s="7"/>
      <c r="O4" s="7"/>
      <c r="P4"/>
      <c r="Q4"/>
      <c r="R4"/>
      <c r="S4"/>
      <c r="T4"/>
      <c r="AX4"/>
    </row>
    <row r="5" spans="1:269" s="3" customFormat="1" ht="19.2" customHeight="1" x14ac:dyDescent="0.3">
      <c r="A5" s="1"/>
      <c r="B5" s="6"/>
      <c r="C5" s="193"/>
      <c r="D5" s="193"/>
      <c r="E5" s="193"/>
      <c r="F5" s="193"/>
      <c r="G5" s="193"/>
      <c r="H5" s="193"/>
      <c r="I5" s="193"/>
      <c r="J5" s="193"/>
      <c r="K5" s="193"/>
      <c r="L5" s="193"/>
      <c r="M5" s="193"/>
      <c r="N5" s="7"/>
      <c r="O5" s="7"/>
      <c r="P5"/>
      <c r="Q5"/>
      <c r="R5"/>
      <c r="S5"/>
      <c r="T5"/>
      <c r="AX5"/>
    </row>
    <row r="6" spans="1:269" s="3" customFormat="1" ht="19.2" customHeight="1" x14ac:dyDescent="0.3">
      <c r="A6" s="1"/>
      <c r="B6" s="6"/>
      <c r="C6" s="193"/>
      <c r="D6" s="193"/>
      <c r="E6" s="193"/>
      <c r="F6" s="193"/>
      <c r="G6" s="193"/>
      <c r="H6" s="193"/>
      <c r="I6" s="193"/>
      <c r="J6" s="193"/>
      <c r="K6" s="193"/>
      <c r="L6" s="193"/>
      <c r="M6" s="193"/>
      <c r="N6" s="7"/>
      <c r="O6" s="7"/>
      <c r="P6"/>
      <c r="Q6"/>
      <c r="R6"/>
      <c r="S6"/>
      <c r="T6"/>
      <c r="AX6"/>
    </row>
    <row r="7" spans="1:269" s="3" customFormat="1" ht="30" customHeight="1" x14ac:dyDescent="0.3">
      <c r="A7" s="1"/>
      <c r="B7" s="6"/>
      <c r="C7" s="193"/>
      <c r="D7" s="193"/>
      <c r="E7" s="193"/>
      <c r="F7" s="193"/>
      <c r="G7" s="193"/>
      <c r="H7" s="193"/>
      <c r="I7" s="193"/>
      <c r="J7" s="193"/>
      <c r="K7" s="193"/>
      <c r="L7" s="193"/>
      <c r="M7" s="193"/>
      <c r="N7" s="193"/>
      <c r="O7" s="193"/>
      <c r="P7"/>
      <c r="Q7"/>
      <c r="R7"/>
      <c r="S7"/>
      <c r="T7"/>
      <c r="AX7"/>
    </row>
    <row r="8" spans="1:269" s="3" customFormat="1" ht="30" customHeight="1" x14ac:dyDescent="0.3">
      <c r="A8" s="1"/>
      <c r="B8" s="6"/>
      <c r="C8" s="8"/>
      <c r="D8" s="8"/>
      <c r="E8" s="8"/>
      <c r="F8" s="8"/>
      <c r="G8" s="8"/>
      <c r="H8" s="8"/>
      <c r="I8" s="8"/>
      <c r="J8" s="8"/>
      <c r="K8" s="8"/>
      <c r="L8" s="8"/>
      <c r="M8" s="8"/>
      <c r="N8" s="8"/>
      <c r="O8" s="8"/>
      <c r="P8"/>
      <c r="Q8"/>
      <c r="R8"/>
      <c r="S8"/>
      <c r="T8"/>
      <c r="AX8"/>
    </row>
    <row r="9" spans="1:269" s="3" customFormat="1" ht="30" customHeight="1" x14ac:dyDescent="0.3">
      <c r="A9" s="1"/>
      <c r="B9" s="6"/>
      <c r="C9" s="8"/>
      <c r="D9" s="8"/>
      <c r="E9" s="8"/>
      <c r="F9" s="8"/>
      <c r="G9" s="8"/>
      <c r="H9" s="8"/>
      <c r="I9" s="8"/>
      <c r="J9" s="8"/>
      <c r="K9" s="8"/>
      <c r="L9" s="8"/>
      <c r="M9" s="8"/>
      <c r="N9" s="8"/>
      <c r="O9" s="8"/>
      <c r="P9"/>
      <c r="Q9"/>
      <c r="R9"/>
      <c r="S9"/>
      <c r="T9"/>
      <c r="AX9"/>
    </row>
    <row r="10" spans="1:269" s="3" customFormat="1" ht="30" customHeight="1" x14ac:dyDescent="0.3">
      <c r="A10" s="1"/>
      <c r="B10" s="6"/>
      <c r="C10" s="8"/>
      <c r="D10" s="8"/>
      <c r="E10" s="8"/>
      <c r="F10" s="8"/>
      <c r="G10" s="8"/>
      <c r="H10" s="8"/>
      <c r="I10" s="8"/>
      <c r="J10" s="8"/>
      <c r="K10" s="8"/>
      <c r="L10" s="8"/>
      <c r="M10" s="8"/>
      <c r="N10" s="8"/>
      <c r="O10" s="8"/>
      <c r="P10"/>
      <c r="Q10"/>
      <c r="R10"/>
      <c r="S10"/>
      <c r="T10"/>
      <c r="AX10"/>
    </row>
    <row r="11" spans="1:269" s="3" customFormat="1" ht="19.2" customHeight="1" x14ac:dyDescent="0.3">
      <c r="A11" s="1"/>
      <c r="B11" s="9"/>
      <c r="C11" s="192" t="s">
        <v>0</v>
      </c>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192"/>
      <c r="CS11" s="192"/>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2"/>
      <c r="DR11" s="192"/>
      <c r="DS11" s="192"/>
      <c r="DT11" s="192"/>
      <c r="DU11" s="192"/>
      <c r="DV11" s="192"/>
      <c r="DW11" s="192"/>
      <c r="DX11" s="192"/>
      <c r="DY11" s="192"/>
      <c r="DZ11" s="192"/>
      <c r="EA11" s="192"/>
      <c r="EB11" s="192"/>
      <c r="EC11" s="192"/>
      <c r="ED11" s="192"/>
      <c r="EE11" s="192"/>
      <c r="EF11" s="192"/>
      <c r="EG11" s="192"/>
      <c r="EH11" s="192"/>
      <c r="EI11" s="192"/>
      <c r="EJ11" s="192"/>
      <c r="EK11" s="192"/>
      <c r="EL11" s="192"/>
      <c r="EM11" s="192"/>
      <c r="EN11" s="192"/>
      <c r="EO11" s="192"/>
      <c r="EP11" s="192"/>
      <c r="EQ11" s="192"/>
      <c r="ER11" s="192"/>
      <c r="ES11" s="192"/>
      <c r="ET11" s="192"/>
      <c r="EU11" s="192"/>
      <c r="EV11" s="192"/>
      <c r="EW11" s="192"/>
      <c r="EX11" s="192"/>
      <c r="EY11" s="192"/>
      <c r="EZ11" s="192"/>
      <c r="FA11" s="192"/>
      <c r="FB11" s="192"/>
      <c r="FC11" s="192"/>
      <c r="FD11" s="192"/>
      <c r="FE11" s="192"/>
      <c r="FF11" s="192"/>
      <c r="FG11" s="192"/>
      <c r="FH11" s="192"/>
      <c r="FI11" s="192"/>
      <c r="FJ11" s="192"/>
      <c r="FK11" s="192"/>
      <c r="FL11" s="192"/>
      <c r="FM11" s="192"/>
      <c r="FN11" s="192"/>
      <c r="FO11" s="192"/>
      <c r="FP11" s="192"/>
      <c r="FQ11" s="192"/>
      <c r="FR11" s="192"/>
      <c r="FS11" s="192"/>
      <c r="FT11" s="192"/>
      <c r="FU11" s="192"/>
      <c r="FV11" s="192"/>
      <c r="FW11" s="192"/>
      <c r="FX11" s="192"/>
      <c r="FY11" s="192"/>
      <c r="FZ11" s="192"/>
      <c r="GA11" s="192"/>
      <c r="GB11" s="192"/>
      <c r="GC11" s="192"/>
      <c r="GD11" s="192"/>
      <c r="GE11" s="192"/>
      <c r="GF11" s="192"/>
      <c r="GG11" s="192"/>
      <c r="GH11" s="192"/>
      <c r="GI11" s="192"/>
      <c r="GJ11" s="192"/>
      <c r="GK11" s="192"/>
      <c r="GL11" s="192"/>
      <c r="GM11" s="192"/>
      <c r="GN11" s="192"/>
      <c r="GO11" s="192"/>
      <c r="GP11" s="192"/>
      <c r="GQ11" s="192"/>
      <c r="GR11" s="192"/>
      <c r="GS11" s="192"/>
      <c r="GT11" s="192"/>
      <c r="GU11" s="192"/>
      <c r="GV11" s="192"/>
      <c r="GW11" s="192"/>
      <c r="GX11" s="192"/>
      <c r="GY11" s="192"/>
      <c r="GZ11" s="192"/>
      <c r="HA11" s="192"/>
      <c r="HB11" s="192"/>
      <c r="HC11" s="192"/>
      <c r="HD11" s="192"/>
      <c r="HE11" s="192"/>
      <c r="HF11" s="192"/>
      <c r="HG11" s="192"/>
      <c r="HH11" s="192"/>
      <c r="HI11" s="192"/>
      <c r="HJ11" s="192"/>
      <c r="HK11" s="192"/>
      <c r="HL11" s="192"/>
      <c r="HM11" s="192"/>
      <c r="HN11" s="192"/>
      <c r="HO11" s="192"/>
      <c r="HP11" s="192"/>
      <c r="HQ11" s="192"/>
      <c r="HR11" s="192"/>
      <c r="HS11" s="192"/>
      <c r="HT11" s="192"/>
      <c r="HU11" s="192"/>
      <c r="HV11" s="192"/>
      <c r="HW11" s="192"/>
      <c r="HX11" s="192"/>
      <c r="HY11" s="192"/>
      <c r="HZ11" s="192"/>
      <c r="IA11" s="192"/>
      <c r="IB11" s="192"/>
      <c r="IC11" s="192"/>
      <c r="ID11" s="192"/>
      <c r="IE11" s="192"/>
      <c r="IF11" s="192"/>
      <c r="IG11" s="192"/>
      <c r="IH11" s="192"/>
      <c r="II11" s="192"/>
      <c r="IJ11" s="192"/>
      <c r="IK11" s="192"/>
      <c r="IL11" s="192"/>
      <c r="IM11" s="192"/>
      <c r="IN11" s="192"/>
      <c r="IO11" s="192"/>
      <c r="IP11" s="192"/>
      <c r="IQ11" s="192"/>
      <c r="IR11" s="192"/>
      <c r="IS11" s="192"/>
      <c r="IT11" s="192"/>
      <c r="IU11" s="192"/>
      <c r="IV11" s="192"/>
      <c r="IW11" s="192"/>
      <c r="IX11" s="192"/>
      <c r="IY11" s="192"/>
      <c r="IZ11" s="192"/>
      <c r="JA11" s="192"/>
      <c r="JB11" s="192"/>
    </row>
    <row r="12" spans="1:269" s="3" customFormat="1" ht="9.6" customHeight="1" x14ac:dyDescent="0.3">
      <c r="A12" s="56"/>
      <c r="B12" s="57"/>
      <c r="C12" s="58"/>
      <c r="D12" s="58"/>
      <c r="E12" s="58"/>
      <c r="F12" s="58"/>
      <c r="G12" s="58"/>
      <c r="H12" s="58"/>
      <c r="I12" s="58"/>
      <c r="J12" s="58"/>
      <c r="K12" s="58"/>
      <c r="L12" s="58"/>
      <c r="M12" s="59"/>
      <c r="N12" s="7"/>
      <c r="O12" s="7"/>
      <c r="P12"/>
      <c r="Q12"/>
      <c r="R12"/>
      <c r="S12"/>
      <c r="T12"/>
      <c r="AX12"/>
    </row>
    <row r="13" spans="1:269" s="3" customFormat="1" ht="24.75" customHeight="1" x14ac:dyDescent="0.3">
      <c r="A13" s="1"/>
      <c r="B13" s="2"/>
      <c r="C13" s="62" t="s">
        <v>1</v>
      </c>
      <c r="D13" s="62"/>
      <c r="E13" s="62"/>
      <c r="F13" s="62" t="s">
        <v>2</v>
      </c>
      <c r="G13" s="56"/>
      <c r="H13" s="193" t="s">
        <v>3</v>
      </c>
      <c r="I13" s="193"/>
      <c r="J13" s="193"/>
      <c r="K13" s="193"/>
      <c r="L13" s="193"/>
      <c r="M13" s="193"/>
      <c r="N13" s="56"/>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s="194" t="s">
        <v>40</v>
      </c>
      <c r="IZ13" s="194"/>
      <c r="JA13" s="33"/>
      <c r="JB13" s="33"/>
      <c r="JC13" s="33"/>
      <c r="JD13" s="33"/>
      <c r="JE13" s="33"/>
      <c r="JF13" s="33"/>
      <c r="JG13" s="33"/>
      <c r="JH13" s="33"/>
      <c r="JI13" s="33"/>
    </row>
    <row r="14" spans="1:269" s="3" customFormat="1" ht="40.5" customHeight="1" x14ac:dyDescent="0.3">
      <c r="A14" s="1"/>
      <c r="B14" s="2"/>
      <c r="C14" s="184" t="s">
        <v>4</v>
      </c>
      <c r="D14" s="184"/>
      <c r="E14" s="63"/>
      <c r="F14" s="63"/>
      <c r="G14" s="63"/>
      <c r="H14" s="56"/>
      <c r="I14" s="56"/>
      <c r="J14" s="56"/>
      <c r="K14" s="56"/>
      <c r="L14" s="56"/>
      <c r="M14" s="56"/>
      <c r="N14" s="56"/>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row>
    <row r="15" spans="1:269" s="3" customFormat="1" ht="20.399999999999999" customHeight="1" thickBot="1" x14ac:dyDescent="0.35">
      <c r="A15" s="1"/>
      <c r="B15" s="2"/>
      <c r="C15" s="56"/>
      <c r="D15" s="64"/>
      <c r="E15" s="65"/>
      <c r="F15" s="65"/>
      <c r="G15" s="65"/>
      <c r="H15" s="66"/>
      <c r="I15" s="56"/>
      <c r="J15" s="56"/>
      <c r="K15" s="56"/>
      <c r="L15" s="56"/>
      <c r="M15" s="56"/>
      <c r="N15" s="56"/>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row>
    <row r="16" spans="1:269" s="3" customFormat="1" ht="25.95" customHeight="1" thickTop="1" x14ac:dyDescent="0.3">
      <c r="A16"/>
      <c r="B16" s="4"/>
      <c r="C16"/>
      <c r="D16" s="67" t="s">
        <v>5</v>
      </c>
      <c r="E16" s="185" t="s">
        <v>6</v>
      </c>
      <c r="F16" s="68" t="s">
        <v>7</v>
      </c>
      <c r="G16" s="69" t="s">
        <v>8</v>
      </c>
      <c r="H16" s="70" t="s">
        <v>9</v>
      </c>
      <c r="I16" s="71" t="s">
        <v>10</v>
      </c>
      <c r="J16" s="72" t="s">
        <v>11</v>
      </c>
      <c r="K16" s="73" t="s">
        <v>12</v>
      </c>
      <c r="L16" s="74" t="s">
        <v>13</v>
      </c>
      <c r="M16" s="75" t="s">
        <v>14</v>
      </c>
      <c r="N16" s="76" t="s">
        <v>11</v>
      </c>
      <c r="O16" s="77"/>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row>
    <row r="17" spans="1:269" s="5" customFormat="1" ht="12.6" customHeight="1" thickBot="1" x14ac:dyDescent="0.35">
      <c r="A17"/>
      <c r="B17" s="4"/>
      <c r="C17" s="78"/>
      <c r="D17" s="79"/>
      <c r="E17" s="186"/>
      <c r="F17" s="80"/>
      <c r="G17" s="81" t="s">
        <v>15</v>
      </c>
      <c r="H17" s="82"/>
      <c r="I17" s="83"/>
      <c r="J17" s="84"/>
      <c r="K17" s="187" t="s">
        <v>16</v>
      </c>
      <c r="L17" s="188"/>
      <c r="M17" s="189"/>
      <c r="N17" s="85"/>
      <c r="O17" s="86"/>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row>
    <row r="18" spans="1:269" s="11" customFormat="1" ht="27.6" customHeight="1" thickTop="1" x14ac:dyDescent="0.3">
      <c r="A18" s="10"/>
      <c r="B18" s="87"/>
      <c r="C18" s="88" t="s">
        <v>17</v>
      </c>
      <c r="D18" s="12"/>
      <c r="E18" s="89"/>
      <c r="F18" s="90">
        <f>IF(ANSINIT+MOISINIT+JOURSINIT&lt;&gt;0,DATE(YEAR(DEBSTG)+ANSINIT,MONTH(DEBSTG)+MOISINIT,DAY(DEBSTG)+JOURSINIT)-IF((MONTH(DEBSTG)+MOISINIT)*100+DAY(DEBSTG)+JOURSINIT=230,1,0)-1,DEBSTG)</f>
        <v>0</v>
      </c>
      <c r="G18" s="13"/>
      <c r="H18" s="14"/>
      <c r="I18" s="15"/>
      <c r="J18" s="91">
        <f>ANSINIT*360+MOISINIT*30+JOURSINIT</f>
        <v>0</v>
      </c>
      <c r="K18" s="92"/>
      <c r="L18" s="93"/>
      <c r="M18" s="94"/>
      <c r="N18" s="95"/>
      <c r="O18" s="96"/>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c r="IU18" s="87"/>
      <c r="IV18" s="87"/>
      <c r="IW18" s="87"/>
      <c r="IX18" s="87"/>
      <c r="IY18" s="87"/>
      <c r="IZ18" s="87"/>
      <c r="JA18" s="87"/>
      <c r="JB18" s="87"/>
    </row>
    <row r="19" spans="1:269" s="5" customFormat="1" ht="14.4" x14ac:dyDescent="0.3">
      <c r="A19" s="3"/>
      <c r="B19" s="4"/>
      <c r="C19" s="97" t="s">
        <v>18</v>
      </c>
      <c r="D19" s="16"/>
      <c r="E19" s="17"/>
      <c r="F19" s="18"/>
      <c r="G19" s="98" t="str">
        <f>IF(ANSTHEO1&lt;&gt;0,ANSTHEO1 &amp; " an" &amp; IF(ANSTHEO1&gt;1,"s "," "),"") &amp; IF(MOISTHEO1&lt;&gt;0,MOISTHEO1 &amp; " mois ","") &amp; IF(JOURSTHEO1&lt;&gt;0,TEXT(JOURSTHEO1,"0,00") &amp; " jour" &amp; IF(JOURSTHEO1&gt;1,"s",""),"")</f>
        <v/>
      </c>
      <c r="H19" s="99"/>
      <c r="I19" s="100"/>
      <c r="J19" s="19">
        <f>ROUND(DURREEL1*TAUXPER1,2)</f>
        <v>0</v>
      </c>
      <c r="K19" s="101" t="str">
        <f>IF(ANSREEL1&lt;&gt;0,ANSREEL1 &amp; " an" &amp; IF(ANSREEL1&gt;1,"s "," "),"") &amp; IF(MOISREEL1&lt;&gt;0,MOISREEL1 &amp; " mois ","") &amp; IF(JOURSREEL1&lt;&gt;0,JOURSREEL1 &amp; " jour" &amp; IF(JOURSREEL1&gt;1,"s",""),"")</f>
        <v/>
      </c>
      <c r="L19" s="102"/>
      <c r="M19" s="103"/>
      <c r="N19" s="104">
        <f>IF(AND(DEBPER2&lt;&gt;0,TAUXPER2&lt;&gt;"",DEBPER2&gt;DEBPER1),DAYS360(DEBPER1,DEBPER2),IF(TAUXPER1&lt;&gt;0,ROUND(DURINIT/TAUXPER1,0),0))</f>
        <v>0</v>
      </c>
      <c r="O19" s="105" t="str">
        <f>IF(TAUXPER1=0,"Taux nul pour période saisie","")</f>
        <v>Taux nul pour période saisie</v>
      </c>
      <c r="P19" s="4"/>
      <c r="Q19" s="106">
        <f>TRUNC(DURTHEO1/360,0)</f>
        <v>0</v>
      </c>
      <c r="R19" s="106">
        <f>TRUNC((DURTHEO1-ANSTHEO1*360)/30,0)</f>
        <v>0</v>
      </c>
      <c r="S19" s="107">
        <f>DURTHEO1-ANSTHEO1*360-MOISTHEO1*30</f>
        <v>0</v>
      </c>
      <c r="T19" s="4"/>
      <c r="U19" s="106">
        <f>TRUNC(DURREEL1/360,0)</f>
        <v>0</v>
      </c>
      <c r="V19" s="106">
        <f>TRUNC((DURREEL1-ANSREEL1*360)/30,0)</f>
        <v>0</v>
      </c>
      <c r="W19" s="107">
        <f>DURREEL1-ANSREEL1*360-MOISREEL1*30</f>
        <v>0</v>
      </c>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row>
    <row r="20" spans="1:269" s="5" customFormat="1" ht="14.4" x14ac:dyDescent="0.3">
      <c r="A20" s="3"/>
      <c r="B20" s="4"/>
      <c r="C20" s="108" t="s">
        <v>19</v>
      </c>
      <c r="D20" s="20"/>
      <c r="E20" s="21"/>
      <c r="F20" s="22" t="str">
        <f>IF(AND(DEBPER2&lt;&gt;"",DEBPER3&lt;&gt;0),DEBPER3-1,IF(AND(DEBPER2&lt;&gt;0,TAUXPER2&lt;&gt;0,DURTHEO1&lt;DURINIT),DATE(YEAR(DEBPER2)+ANSREEL2,MONTH(DEBPER2)+MOISREEL2,DAY(DEBPER2)+JOURSREEL2)-IF((MONTH(DEBPER2)+MOISREEL2)*100+DAY(DEBPER2)+JOURSREEL2=230,1,0)-1,""))</f>
        <v/>
      </c>
      <c r="G20" s="109" t="str">
        <f>IF(ANSTHEO2&lt;&gt;0,ANSTHEO2 &amp; " an" &amp; IF(ANSTHEO2&gt;1,"s "," "),"") &amp; IF(MOISTHEO2&lt;&gt;0,MOISTHEO2 &amp; " mois ","") &amp; IF(JOURSTHEO2&lt;&gt;0,TEXT(JOURSTHEO2,"0,00") &amp; " jour" &amp; IF(JOURSTHEO2&gt;1,"s",""),"")</f>
        <v/>
      </c>
      <c r="H20" s="110"/>
      <c r="I20" s="111"/>
      <c r="J20" s="23">
        <f>IF(AND(DEBPER2&lt;&gt;0,TAUXPER2&lt;&gt;0),IF(DEBPER3&lt;&gt;0,DURREEL2*TAUXPER2,IF(DURTHEO1&lt;DURINIT,DURINIT-DURTHEO1,0)),0)</f>
        <v>0</v>
      </c>
      <c r="K20" s="112" t="str">
        <f>IF(ANSREEL2&lt;&gt;0,ANSREEL2 &amp; " an" &amp; IF(ANSREEL2&gt;1,"s "," "),"") &amp; IF(MOISREEL2&lt;&gt;0,MOISREEL2 &amp; " mois ","") &amp; IF(JOURSREEL2&lt;&gt;0,JOURSREEL2 &amp; " jour" &amp; IF(JOURSREEL2&gt;1,"s",""),"")</f>
        <v/>
      </c>
      <c r="L20" s="113"/>
      <c r="M20" s="114"/>
      <c r="N20" s="115">
        <f>IF(AND(DEBPER2&lt;&gt;0,TAUXPER2=0),0,IF(DEBPER2&lt;&gt;0,IF(DEBPER3&lt;&gt;0,DAYS360(DEBPER2,DEBPER3),ROUND(DURTHEO2/TAUXPER2,0)),0))</f>
        <v>0</v>
      </c>
      <c r="O20" s="116" t="str">
        <f>IF(AND(DEBPER2&lt;&gt;0,DEBPER2&lt;DEBPER1),"Date Début antérieure à période",IF(AND(DEBPER2&lt;&gt;0,TAUXPER2&lt;&gt;0,DURTHEO2&lt;=0),"Date Début postérieure à période",IF(AND(DEBPER2=0,TAUXPER2&lt;&gt;0),"Taux saisi pour période inexistante","")))</f>
        <v/>
      </c>
      <c r="P20" s="4"/>
      <c r="Q20" s="106">
        <f>TRUNC(DURTHEO2/360,0)</f>
        <v>0</v>
      </c>
      <c r="R20" s="106">
        <f>TRUNC((DURTHEO2-ANSTHEO2*360)/30,0)</f>
        <v>0</v>
      </c>
      <c r="S20" s="107">
        <f>DURTHEO2-ANSTHEO2*360-MOISTHEO2*30</f>
        <v>0</v>
      </c>
      <c r="T20" s="4"/>
      <c r="U20" s="106">
        <f>TRUNC(DURREEL2/360,0)</f>
        <v>0</v>
      </c>
      <c r="V20" s="106">
        <f>TRUNC((DURREEL2-U20*360)/30,0)</f>
        <v>0</v>
      </c>
      <c r="W20" s="107">
        <f>DURREEL2-ANSREEL2*360-MOISREEL2*30</f>
        <v>0</v>
      </c>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row>
    <row r="21" spans="1:269" s="5" customFormat="1" ht="14.4" x14ac:dyDescent="0.3">
      <c r="A21" s="3"/>
      <c r="B21" s="4"/>
      <c r="C21" s="117" t="s">
        <v>20</v>
      </c>
      <c r="D21" s="24"/>
      <c r="E21" s="25"/>
      <c r="F21" s="118" t="str">
        <f>IF(DEBPER3&lt;&gt;0,IF(AND(DEBPER3&lt;&gt;0,TAUXPER3&lt;&gt;0,DURTHEO1+DURTHEO2&lt;DURINIT),FINSTG,""),"")</f>
        <v/>
      </c>
      <c r="G21" s="109" t="str">
        <f>IF(ANSTHEO3&lt;&gt;0,ANSTHEO3 &amp; " an" &amp; IF(ANSTHEO3&gt;1,"s "," "),"") &amp; IF(MOISTHEO3&lt;&gt;0,MOISTHEO3 &amp; " mois ","") &amp; IF(JOURSTHEO3&lt;&gt;0,TEXT(JOURSTHEO3,"0,00") &amp; " jour" &amp; IF(JOURSTHEO3&gt;1,"s",""),"")</f>
        <v/>
      </c>
      <c r="H21" s="110"/>
      <c r="I21" s="111"/>
      <c r="J21" s="26">
        <f>IF(AND(DEBPER3&lt;&gt;"",TAUXPER3&lt;&gt;""),DURINIT-DURTHEO1-DURTHEO2,0)</f>
        <v>0</v>
      </c>
      <c r="K21" s="112" t="str">
        <f>IF(ANSREEL3&lt;&gt;0,ANSREEL3 &amp; " an" &amp; IF(ANSREEL3&gt;1,"s "," "),"") &amp; IF(MOISREEL3&lt;&gt;0,MOISREEL3 &amp; " mois ","") &amp; IF(JOURSREEL3&lt;&gt;0,JOURSREEL3 &amp; " jour" &amp; IF(JOURSREEL3&gt;1,"s",""),"")</f>
        <v/>
      </c>
      <c r="L21" s="113"/>
      <c r="M21" s="114"/>
      <c r="N21" s="119">
        <f>IF(AND(DEBPER3&lt;&gt;0,TAUXPER3=0),0,IF(DEBPER3&lt;&gt;0,ROUND(DURTHEO3/TAUXPER3,0),0))</f>
        <v>0</v>
      </c>
      <c r="O21" s="116" t="str">
        <f>IF(AND(DEBPER3&lt;&gt;0,DEBPER3&lt;DEBPER2),"Date Début antérieure à période",IF(AND(DEBPER3&lt;&gt;0,TAUXPER3&lt;&gt;0,DURTHEO3&lt;=0),"Date Début postérieure à période",IF(AND(DEBPER3=0,TAUXPER3&lt;&gt;0),"Taux saisi pour période inexistante",IF(AND(DEBPER3&lt;&gt;0,DEBPER2=0),"Date absente période 2",""))))</f>
        <v/>
      </c>
      <c r="P21" s="4"/>
      <c r="Q21" s="106">
        <f>TRUNC(DURTHEO3/360,0)</f>
        <v>0</v>
      </c>
      <c r="R21" s="106">
        <f>TRUNC((DURTHEO3-ANSTHEO3*360)/30,0)</f>
        <v>0</v>
      </c>
      <c r="S21" s="107">
        <f>DURTHEO3-ANSTHEO3*360-MOISTHEO3*30</f>
        <v>0</v>
      </c>
      <c r="T21" s="4"/>
      <c r="U21" s="106">
        <f>TRUNC(DURREEL3/360,0)</f>
        <v>0</v>
      </c>
      <c r="V21" s="106">
        <f>TRUNC((DURREEL3-U21*360)/30,0)</f>
        <v>0</v>
      </c>
      <c r="W21" s="107">
        <f>DURREEL3-ANSREEL3*360-MOISREEL3*30</f>
        <v>0</v>
      </c>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row>
    <row r="22" spans="1:269" s="27" customFormat="1" ht="24" customHeight="1" thickBot="1" x14ac:dyDescent="0.35">
      <c r="B22" s="87"/>
      <c r="C22" s="120" t="s">
        <v>21</v>
      </c>
      <c r="D22" s="121">
        <f>DEBSTG</f>
        <v>0</v>
      </c>
      <c r="E22" s="122"/>
      <c r="F22" s="123">
        <f>IF((ANREEL+MOIREEL+JOURREEL)&lt;&gt;0,DATE(YEAR(DEBSTG)+ANREEL,MONTH(DEBSTG)+MOIREEL,DAY(DEBSTG)+JOURREEL)-IF((MONTH(DEBSTG)+MOIREEL)*100+DAY(DEBSTG)+JOURREEL=230,1,0)-1,FINSTGTHEO)</f>
        <v>0</v>
      </c>
      <c r="G22" s="124" t="str">
        <f>IF(ANTHEO&lt;&gt;0,ANTHEO &amp; " an" &amp; IF(ANTHEO&gt;1,"s "," "),"") &amp; IF(MOITHEO&lt;&gt;0,MOITHEO &amp; " mois ","") &amp; IF(JOURTHEO&lt;&gt;0,TEXT(JOURTHEO,"0,00") &amp; " jour" &amp; IF(JOURTHEO&gt;1,"s",""),"")</f>
        <v/>
      </c>
      <c r="H22" s="125"/>
      <c r="I22" s="126"/>
      <c r="J22" s="28">
        <f>SUM(J19:J21)</f>
        <v>0</v>
      </c>
      <c r="K22" s="127" t="str">
        <f>IF(ANREEL&lt;&gt;0,ANREEL &amp; " an" &amp; IF(ANREEL&gt;1,"s "," "),"") &amp; IF(MOIREEL&lt;&gt;0,MOIREEL &amp; " mois ","") &amp; IF(JOURREEL&lt;&gt;0,JOURREEL &amp; " jour" &amp; IF(JOURREEL&gt;1,"s",""),"")</f>
        <v/>
      </c>
      <c r="L22" s="128"/>
      <c r="M22" s="129"/>
      <c r="N22" s="29">
        <f>SUM(DURREELS)</f>
        <v>0</v>
      </c>
      <c r="O22" s="130"/>
      <c r="Q22" s="30">
        <f>TRUNC(DURTHEO/360,0)</f>
        <v>0</v>
      </c>
      <c r="R22" s="30">
        <f>TRUNC((DURTHEO-ANTHEO*360)/30,0)</f>
        <v>0</v>
      </c>
      <c r="S22" s="31">
        <f>DURTHEO-ANTHEO*360-MOITHEO*30</f>
        <v>0</v>
      </c>
      <c r="U22" s="30">
        <f>IF(DURREEL&lt;8888,TRUNC(DURREEL/360,0),0)</f>
        <v>0</v>
      </c>
      <c r="V22" s="30">
        <f>IF(DURREEL&lt;8888,TRUNC((DURREEL-U22*360)/30,0),0)</f>
        <v>0</v>
      </c>
      <c r="W22" s="31">
        <f>IF(DURREEL&lt;8888,DURREEL-ANREEL*360-MOIREEL*30,0)</f>
        <v>0</v>
      </c>
    </row>
    <row r="23" spans="1:269" s="4" customFormat="1" ht="25.95" hidden="1" customHeight="1" x14ac:dyDescent="0.3">
      <c r="C23" s="131"/>
      <c r="D23" s="132"/>
      <c r="E23" s="133"/>
      <c r="F23" s="134"/>
      <c r="G23" s="135"/>
      <c r="H23" s="136"/>
      <c r="I23" s="137"/>
      <c r="J23" s="138"/>
      <c r="K23" s="135"/>
      <c r="L23" s="136"/>
      <c r="M23" s="137"/>
      <c r="N23" s="139"/>
      <c r="O23" s="140"/>
    </row>
    <row r="24" spans="1:269" ht="24.6" customHeight="1" thickTop="1" x14ac:dyDescent="0.3">
      <c r="C24" s="198" t="s">
        <v>22</v>
      </c>
      <c r="D24" s="141">
        <f>IF(FINSTGTHEO=DEBSTG,DEBSTG,FINSTG+1)</f>
        <v>0</v>
      </c>
      <c r="E24" s="142"/>
      <c r="F24" s="143"/>
      <c r="M24" s="144"/>
      <c r="N24" s="144"/>
      <c r="O24" s="144"/>
    </row>
    <row r="25" spans="1:269" ht="12.6" customHeight="1" thickBot="1" x14ac:dyDescent="0.35">
      <c r="C25" s="199"/>
      <c r="D25" s="145"/>
      <c r="E25" s="146"/>
      <c r="F25" s="147"/>
      <c r="G25" s="148"/>
      <c r="H25" s="144"/>
      <c r="I25" s="144"/>
      <c r="J25" s="144"/>
      <c r="K25" s="144"/>
      <c r="L25" s="149"/>
      <c r="M25" s="150"/>
      <c r="N25" s="151"/>
      <c r="O25" s="150"/>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row>
    <row r="26" spans="1:269" ht="22.95" customHeight="1" thickTop="1" x14ac:dyDescent="0.3">
      <c r="A26" t="e">
        <f>#REF!-1</f>
        <v>#REF!</v>
      </c>
      <c r="G26" s="153"/>
      <c r="H26" s="153"/>
      <c r="I26" s="153"/>
      <c r="J26" s="153"/>
      <c r="L26" s="162" t="s">
        <v>42</v>
      </c>
      <c r="M26" s="154"/>
      <c r="N26" s="154"/>
      <c r="O26" s="154"/>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row>
    <row r="27" spans="1:269" ht="20.399999999999999" x14ac:dyDescent="0.3">
      <c r="B27" s="6"/>
      <c r="C27" s="155"/>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row>
    <row r="28" spans="1:269" ht="114" customHeight="1" x14ac:dyDescent="0.35">
      <c r="C28" s="195" t="s">
        <v>43</v>
      </c>
      <c r="D28" s="195"/>
      <c r="E28" s="195"/>
      <c r="F28" s="195"/>
      <c r="G28" s="195"/>
      <c r="H28" s="195"/>
      <c r="I28" s="195"/>
      <c r="J28" s="195"/>
      <c r="K28" s="195"/>
      <c r="L28" s="195"/>
      <c r="M28" s="157"/>
      <c r="IY28" s="196" t="s">
        <v>46</v>
      </c>
      <c r="IZ28" s="196"/>
      <c r="JA28" s="196"/>
      <c r="JB28" s="60"/>
      <c r="JC28" s="60"/>
      <c r="JD28" s="60"/>
      <c r="JE28" s="60"/>
      <c r="JF28" s="60"/>
      <c r="JG28" s="60"/>
      <c r="JH28" s="60"/>
      <c r="JI28" s="60"/>
    </row>
    <row r="29" spans="1:269" ht="114" customHeight="1" x14ac:dyDescent="0.35">
      <c r="C29" s="156"/>
      <c r="D29" s="156"/>
      <c r="E29" s="156"/>
      <c r="F29" s="156"/>
      <c r="G29" s="156"/>
      <c r="H29" s="156"/>
      <c r="I29" s="156"/>
      <c r="J29" s="156"/>
      <c r="K29" s="156"/>
      <c r="L29" s="156"/>
      <c r="M29" s="157"/>
      <c r="IY29" s="60"/>
      <c r="IZ29" s="60"/>
      <c r="JA29" s="60"/>
      <c r="JB29" s="60"/>
      <c r="JC29" s="60"/>
      <c r="JD29" s="60"/>
      <c r="JE29" s="60"/>
      <c r="JF29" s="60"/>
      <c r="JG29" s="60"/>
      <c r="JH29" s="60"/>
      <c r="JI29" s="60"/>
    </row>
    <row r="30" spans="1:269" ht="28.2" customHeight="1" x14ac:dyDescent="0.3">
      <c r="C30" s="156"/>
      <c r="D30" s="156"/>
      <c r="E30" s="156"/>
      <c r="F30" s="156"/>
      <c r="G30" s="190" t="s">
        <v>44</v>
      </c>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90"/>
      <c r="BU30" s="190"/>
      <c r="BV30" s="190"/>
      <c r="BW30" s="190"/>
      <c r="BX30" s="190"/>
      <c r="BY30" s="190"/>
      <c r="BZ30" s="190"/>
      <c r="CA30" s="190"/>
      <c r="CB30" s="190"/>
      <c r="CC30" s="190"/>
      <c r="CD30" s="190"/>
      <c r="CE30" s="190"/>
      <c r="CF30" s="190"/>
      <c r="CG30" s="190"/>
      <c r="CH30" s="190"/>
      <c r="CI30" s="190"/>
      <c r="CJ30" s="190"/>
      <c r="CK30" s="190"/>
      <c r="CL30" s="190"/>
      <c r="CM30" s="190"/>
      <c r="CN30" s="190"/>
      <c r="CO30" s="190"/>
      <c r="CP30" s="190"/>
      <c r="CQ30" s="190"/>
      <c r="CR30" s="190"/>
      <c r="CS30" s="190"/>
      <c r="CT30" s="190"/>
      <c r="CU30" s="190"/>
      <c r="CV30" s="190"/>
      <c r="CW30" s="190"/>
      <c r="CX30" s="190"/>
      <c r="CY30" s="190"/>
      <c r="CZ30" s="190"/>
      <c r="DA30" s="190"/>
      <c r="DB30" s="190"/>
      <c r="DC30" s="190"/>
      <c r="DD30" s="190"/>
      <c r="DE30" s="190"/>
      <c r="DF30" s="190"/>
      <c r="DG30" s="190"/>
      <c r="DH30" s="190"/>
      <c r="DI30" s="190"/>
      <c r="DJ30" s="190"/>
      <c r="DK30" s="190"/>
      <c r="DL30" s="190"/>
      <c r="DM30" s="190"/>
      <c r="DN30" s="190"/>
      <c r="DO30" s="190"/>
      <c r="DP30" s="190"/>
      <c r="DQ30" s="190"/>
      <c r="DR30" s="190"/>
      <c r="DS30" s="190"/>
      <c r="DT30" s="190"/>
      <c r="DU30" s="190"/>
      <c r="DV30" s="190"/>
      <c r="DW30" s="190"/>
      <c r="DX30" s="190"/>
      <c r="DY30" s="190"/>
      <c r="DZ30" s="190"/>
      <c r="EA30" s="190"/>
      <c r="EB30" s="190"/>
      <c r="EC30" s="190"/>
      <c r="ED30" s="190"/>
      <c r="EE30" s="190"/>
      <c r="EF30" s="190"/>
      <c r="EG30" s="190"/>
      <c r="EH30" s="190"/>
      <c r="EI30" s="190"/>
      <c r="EJ30" s="190"/>
      <c r="EK30" s="190"/>
      <c r="EL30" s="190"/>
      <c r="EM30" s="190"/>
      <c r="EN30" s="190"/>
      <c r="EO30" s="190"/>
      <c r="EP30" s="190"/>
      <c r="EQ30" s="190"/>
      <c r="ER30" s="190"/>
      <c r="ES30" s="190"/>
      <c r="ET30" s="190"/>
      <c r="EU30" s="190"/>
      <c r="EV30" s="190"/>
      <c r="EW30" s="190"/>
      <c r="EX30" s="190"/>
      <c r="EY30" s="190"/>
      <c r="EZ30" s="190"/>
      <c r="FA30" s="190"/>
      <c r="FB30" s="190"/>
      <c r="FC30" s="190"/>
      <c r="FD30" s="190"/>
      <c r="FE30" s="190"/>
      <c r="FF30" s="190"/>
      <c r="FG30" s="190"/>
      <c r="FH30" s="190"/>
      <c r="FI30" s="190"/>
      <c r="FJ30" s="190"/>
      <c r="FK30" s="190"/>
      <c r="FL30" s="190"/>
      <c r="FM30" s="190"/>
      <c r="FN30" s="190"/>
      <c r="FO30" s="190"/>
      <c r="FP30" s="190"/>
      <c r="FQ30" s="190"/>
      <c r="FR30" s="190"/>
      <c r="FS30" s="190"/>
      <c r="FT30" s="190"/>
      <c r="FU30" s="190"/>
      <c r="FV30" s="190"/>
      <c r="FW30" s="190"/>
      <c r="FX30" s="190"/>
      <c r="FY30" s="190"/>
      <c r="FZ30" s="190"/>
      <c r="GA30" s="190"/>
      <c r="GB30" s="190"/>
      <c r="GC30" s="190"/>
      <c r="GD30" s="190"/>
      <c r="GE30" s="190"/>
      <c r="GF30" s="190"/>
      <c r="GG30" s="190"/>
      <c r="GH30" s="190"/>
      <c r="GI30" s="190"/>
      <c r="GJ30" s="190"/>
      <c r="GK30" s="190"/>
      <c r="GL30" s="190"/>
      <c r="GM30" s="190"/>
      <c r="GN30" s="190"/>
      <c r="GO30" s="190"/>
      <c r="GP30" s="190"/>
      <c r="GQ30" s="190"/>
      <c r="GR30" s="190"/>
      <c r="GS30" s="190"/>
      <c r="GT30" s="190"/>
      <c r="GU30" s="190"/>
      <c r="GV30" s="190"/>
      <c r="GW30" s="190"/>
      <c r="GX30" s="190"/>
      <c r="GY30" s="190"/>
      <c r="GZ30" s="190"/>
      <c r="HA30" s="190"/>
      <c r="HB30" s="190"/>
      <c r="HC30" s="190"/>
      <c r="HD30" s="190"/>
      <c r="HE30" s="190"/>
      <c r="HF30" s="190"/>
      <c r="HG30" s="190"/>
      <c r="HH30" s="190"/>
      <c r="HI30" s="190"/>
      <c r="HJ30" s="190"/>
      <c r="HK30" s="190"/>
      <c r="HL30" s="190"/>
      <c r="HM30" s="190"/>
      <c r="HN30" s="190"/>
      <c r="HO30" s="190"/>
      <c r="HP30" s="190"/>
      <c r="HQ30" s="190"/>
      <c r="HR30" s="190"/>
      <c r="HS30" s="190"/>
      <c r="HT30" s="190"/>
      <c r="HU30" s="190"/>
      <c r="HV30" s="190"/>
      <c r="HW30" s="190"/>
      <c r="HX30" s="190"/>
      <c r="HY30" s="190"/>
      <c r="HZ30" s="190"/>
      <c r="IA30" s="190"/>
      <c r="IB30" s="190"/>
      <c r="IC30" s="190"/>
      <c r="ID30" s="190"/>
      <c r="IE30" s="190"/>
      <c r="IF30" s="190"/>
      <c r="IG30" s="190"/>
      <c r="IH30" s="190"/>
      <c r="II30" s="190"/>
      <c r="IJ30" s="190"/>
      <c r="IK30" s="190"/>
      <c r="IL30" s="190"/>
      <c r="IM30" s="190"/>
      <c r="IN30" s="190"/>
      <c r="IO30" s="190"/>
      <c r="IP30" s="190"/>
      <c r="IQ30" s="190"/>
      <c r="IR30" s="190"/>
      <c r="IS30" s="190"/>
      <c r="IT30" s="190"/>
      <c r="IU30" s="190"/>
      <c r="IV30" s="190"/>
      <c r="IW30" s="190"/>
      <c r="IX30" s="190"/>
      <c r="IY30" s="190"/>
      <c r="IZ30" s="60"/>
      <c r="JA30" s="60"/>
      <c r="JB30" s="60"/>
      <c r="JC30" s="60"/>
      <c r="JD30" s="60"/>
      <c r="JE30" s="60"/>
      <c r="JF30" s="60"/>
      <c r="JG30" s="60"/>
      <c r="JH30" s="60"/>
      <c r="JI30" s="60"/>
    </row>
    <row r="31" spans="1:269" ht="15" customHeight="1" x14ac:dyDescent="0.3">
      <c r="E31" s="158"/>
      <c r="F31" s="158"/>
    </row>
    <row r="32" spans="1:269" ht="139.94999999999999" customHeight="1" x14ac:dyDescent="0.3">
      <c r="C32" s="195" t="s">
        <v>41</v>
      </c>
      <c r="D32" s="195"/>
      <c r="E32" s="195"/>
      <c r="F32" s="195"/>
      <c r="G32" s="195"/>
      <c r="H32" s="195"/>
      <c r="I32" s="195"/>
      <c r="J32" s="195"/>
      <c r="K32" s="195"/>
      <c r="L32" s="195"/>
    </row>
    <row r="33" spans="2:259" ht="33" customHeight="1" x14ac:dyDescent="0.3">
      <c r="C33" s="200"/>
      <c r="D33" s="200"/>
      <c r="E33" s="200"/>
      <c r="F33" s="200"/>
      <c r="G33" s="200"/>
      <c r="H33" s="200"/>
      <c r="I33" s="200"/>
      <c r="J33" s="200"/>
      <c r="K33" s="200"/>
      <c r="L33" s="200"/>
    </row>
    <row r="34" spans="2:259" ht="15" customHeight="1" x14ac:dyDescent="0.3">
      <c r="C34" s="159"/>
      <c r="E34" s="158"/>
    </row>
    <row r="35" spans="2:259" s="32" customFormat="1" ht="9.6" customHeight="1" x14ac:dyDescent="0.25">
      <c r="B35" s="160"/>
      <c r="C35" s="161"/>
      <c r="E35" s="158"/>
    </row>
    <row r="36" spans="2:259" s="32" customFormat="1" ht="23.25" customHeight="1" x14ac:dyDescent="0.25">
      <c r="B36" s="160"/>
      <c r="C36" s="201"/>
      <c r="D36" s="201"/>
      <c r="E36" s="201"/>
      <c r="F36" s="201"/>
      <c r="G36" s="201"/>
      <c r="H36" s="201"/>
      <c r="I36" s="201"/>
      <c r="J36" s="201"/>
      <c r="K36" s="201"/>
      <c r="L36" s="201"/>
      <c r="M36" s="201"/>
    </row>
    <row r="37" spans="2:259" s="32" customFormat="1" ht="13.8" x14ac:dyDescent="0.25">
      <c r="B37" s="160"/>
      <c r="C37" s="161"/>
      <c r="E37" s="158"/>
    </row>
    <row r="38" spans="2:259" s="32" customFormat="1" ht="13.8" x14ac:dyDescent="0.25">
      <c r="B38" s="160"/>
    </row>
    <row r="39" spans="2:259" s="32" customFormat="1" ht="13.8" x14ac:dyDescent="0.25">
      <c r="B39" s="160"/>
    </row>
    <row r="40" spans="2:259" s="32" customFormat="1" ht="4.95" customHeight="1" x14ac:dyDescent="0.25">
      <c r="B40" s="160"/>
    </row>
    <row r="41" spans="2:259" s="32" customFormat="1" ht="16.95" customHeight="1" x14ac:dyDescent="0.25">
      <c r="B41" s="160"/>
      <c r="G41" s="190" t="s">
        <v>44</v>
      </c>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190"/>
      <c r="CF41" s="190"/>
      <c r="CG41" s="190"/>
      <c r="CH41" s="190"/>
      <c r="CI41" s="190"/>
      <c r="CJ41" s="190"/>
      <c r="CK41" s="190"/>
      <c r="CL41" s="190"/>
      <c r="CM41" s="190"/>
      <c r="CN41" s="190"/>
      <c r="CO41" s="190"/>
      <c r="CP41" s="190"/>
      <c r="CQ41" s="190"/>
      <c r="CR41" s="190"/>
      <c r="CS41" s="190"/>
      <c r="CT41" s="190"/>
      <c r="CU41" s="190"/>
      <c r="CV41" s="190"/>
      <c r="CW41" s="190"/>
      <c r="CX41" s="190"/>
      <c r="CY41" s="190"/>
      <c r="CZ41" s="190"/>
      <c r="DA41" s="190"/>
      <c r="DB41" s="190"/>
      <c r="DC41" s="190"/>
      <c r="DD41" s="190"/>
      <c r="DE41" s="190"/>
      <c r="DF41" s="190"/>
      <c r="DG41" s="190"/>
      <c r="DH41" s="190"/>
      <c r="DI41" s="190"/>
      <c r="DJ41" s="190"/>
      <c r="DK41" s="190"/>
      <c r="DL41" s="190"/>
      <c r="DM41" s="190"/>
      <c r="DN41" s="190"/>
      <c r="DO41" s="190"/>
      <c r="DP41" s="190"/>
      <c r="DQ41" s="190"/>
      <c r="DR41" s="190"/>
      <c r="DS41" s="190"/>
      <c r="DT41" s="190"/>
      <c r="DU41" s="190"/>
      <c r="DV41" s="190"/>
      <c r="DW41" s="190"/>
      <c r="DX41" s="190"/>
      <c r="DY41" s="190"/>
      <c r="DZ41" s="190"/>
      <c r="EA41" s="190"/>
      <c r="EB41" s="190"/>
      <c r="EC41" s="190"/>
      <c r="ED41" s="190"/>
      <c r="EE41" s="190"/>
      <c r="EF41" s="190"/>
      <c r="EG41" s="190"/>
      <c r="EH41" s="190"/>
      <c r="EI41" s="190"/>
      <c r="EJ41" s="190"/>
      <c r="EK41" s="190"/>
      <c r="EL41" s="190"/>
      <c r="EM41" s="190"/>
      <c r="EN41" s="190"/>
      <c r="EO41" s="190"/>
      <c r="EP41" s="190"/>
      <c r="EQ41" s="190"/>
      <c r="ER41" s="190"/>
      <c r="ES41" s="190"/>
      <c r="ET41" s="190"/>
      <c r="EU41" s="190"/>
      <c r="EV41" s="190"/>
      <c r="EW41" s="190"/>
      <c r="EX41" s="190"/>
      <c r="EY41" s="190"/>
      <c r="EZ41" s="190"/>
      <c r="FA41" s="190"/>
      <c r="FB41" s="190"/>
      <c r="FC41" s="190"/>
      <c r="FD41" s="190"/>
      <c r="FE41" s="190"/>
      <c r="FF41" s="190"/>
      <c r="FG41" s="190"/>
      <c r="FH41" s="190"/>
      <c r="FI41" s="190"/>
      <c r="FJ41" s="190"/>
      <c r="FK41" s="190"/>
      <c r="FL41" s="190"/>
      <c r="FM41" s="190"/>
      <c r="FN41" s="190"/>
      <c r="FO41" s="190"/>
      <c r="FP41" s="190"/>
      <c r="FQ41" s="190"/>
      <c r="FR41" s="190"/>
      <c r="FS41" s="190"/>
      <c r="FT41" s="190"/>
      <c r="FU41" s="190"/>
      <c r="FV41" s="190"/>
      <c r="FW41" s="190"/>
      <c r="FX41" s="190"/>
      <c r="FY41" s="190"/>
      <c r="FZ41" s="190"/>
      <c r="GA41" s="190"/>
      <c r="GB41" s="190"/>
      <c r="GC41" s="190"/>
      <c r="GD41" s="190"/>
      <c r="GE41" s="190"/>
      <c r="GF41" s="190"/>
      <c r="GG41" s="190"/>
      <c r="GH41" s="190"/>
      <c r="GI41" s="190"/>
      <c r="GJ41" s="190"/>
      <c r="GK41" s="190"/>
      <c r="GL41" s="190"/>
      <c r="GM41" s="190"/>
      <c r="GN41" s="190"/>
      <c r="GO41" s="190"/>
      <c r="GP41" s="190"/>
      <c r="GQ41" s="190"/>
      <c r="GR41" s="190"/>
      <c r="GS41" s="190"/>
      <c r="GT41" s="190"/>
      <c r="GU41" s="190"/>
      <c r="GV41" s="190"/>
      <c r="GW41" s="190"/>
      <c r="GX41" s="190"/>
      <c r="GY41" s="190"/>
      <c r="GZ41" s="190"/>
      <c r="HA41" s="190"/>
      <c r="HB41" s="190"/>
      <c r="HC41" s="190"/>
      <c r="HD41" s="190"/>
      <c r="HE41" s="190"/>
      <c r="HF41" s="190"/>
      <c r="HG41" s="190"/>
      <c r="HH41" s="190"/>
      <c r="HI41" s="190"/>
      <c r="HJ41" s="190"/>
      <c r="HK41" s="190"/>
      <c r="HL41" s="190"/>
      <c r="HM41" s="190"/>
      <c r="HN41" s="190"/>
      <c r="HO41" s="190"/>
      <c r="HP41" s="190"/>
      <c r="HQ41" s="190"/>
      <c r="HR41" s="190"/>
      <c r="HS41" s="190"/>
      <c r="HT41" s="190"/>
      <c r="HU41" s="190"/>
      <c r="HV41" s="190"/>
      <c r="HW41" s="190"/>
      <c r="HX41" s="190"/>
      <c r="HY41" s="190"/>
      <c r="HZ41" s="190"/>
      <c r="IA41" s="190"/>
      <c r="IB41" s="190"/>
      <c r="IC41" s="190"/>
      <c r="ID41" s="190"/>
      <c r="IE41" s="190"/>
      <c r="IF41" s="190"/>
      <c r="IG41" s="190"/>
      <c r="IH41" s="190"/>
      <c r="II41" s="190"/>
      <c r="IJ41" s="190"/>
      <c r="IK41" s="190"/>
      <c r="IL41" s="190"/>
      <c r="IM41" s="190"/>
      <c r="IN41" s="190"/>
      <c r="IO41" s="190"/>
      <c r="IP41" s="190"/>
      <c r="IQ41" s="190"/>
      <c r="IR41" s="190"/>
      <c r="IS41" s="190"/>
      <c r="IT41" s="190"/>
      <c r="IU41" s="190"/>
      <c r="IV41" s="190"/>
      <c r="IW41" s="190"/>
      <c r="IX41" s="190"/>
      <c r="IY41" s="190"/>
    </row>
    <row r="42" spans="2:259" s="32" customFormat="1" ht="13.8" x14ac:dyDescent="0.25">
      <c r="B42" s="160"/>
    </row>
    <row r="43" spans="2:259" ht="14.4" hidden="1" x14ac:dyDescent="0.3"/>
    <row r="44" spans="2:259" ht="14.4" hidden="1" x14ac:dyDescent="0.3"/>
    <row r="45" spans="2:259" ht="14.4" hidden="1" x14ac:dyDescent="0.3"/>
    <row r="46" spans="2:259" ht="14.4" hidden="1" x14ac:dyDescent="0.3"/>
    <row r="47" spans="2:259" ht="14.4" hidden="1" x14ac:dyDescent="0.3"/>
    <row r="48" spans="2:259" ht="14.4" hidden="1" x14ac:dyDescent="0.3"/>
    <row r="49" ht="14.4" hidden="1" x14ac:dyDescent="0.3"/>
    <row r="50" ht="14.4" hidden="1" x14ac:dyDescent="0.3"/>
    <row r="51" ht="14.4" hidden="1" x14ac:dyDescent="0.3"/>
    <row r="52" ht="14.4" hidden="1" x14ac:dyDescent="0.3"/>
    <row r="53" ht="13.2" customHeight="1" x14ac:dyDescent="0.3"/>
    <row r="54" ht="13.2" customHeight="1" x14ac:dyDescent="0.3"/>
  </sheetData>
  <sheetProtection algorithmName="SHA-512" hashValue="S5Opa2slGZpoOV2gF1jMB6LKVBgfMp/CWyhx2QjR439qIRSowN8tBhPNEPqx8QPZRcS+EYi/inCPzHcKg4whxw==" saltValue="mTVRgYR2IeyF6YM5n9dGlQ==" spinCount="100000" sheet="1" objects="1" scenarios="1"/>
  <mergeCells count="19">
    <mergeCell ref="C6:M6"/>
    <mergeCell ref="C7:O7"/>
    <mergeCell ref="H13:M13"/>
    <mergeCell ref="C14:D14"/>
    <mergeCell ref="E16:E17"/>
    <mergeCell ref="K17:M17"/>
    <mergeCell ref="G41:IY41"/>
    <mergeCell ref="A1:IX2"/>
    <mergeCell ref="C11:JB11"/>
    <mergeCell ref="C5:M5"/>
    <mergeCell ref="IY13:IZ13"/>
    <mergeCell ref="C32:L32"/>
    <mergeCell ref="C28:L28"/>
    <mergeCell ref="IY28:JA28"/>
    <mergeCell ref="G30:IY30"/>
    <mergeCell ref="C4:M4"/>
    <mergeCell ref="C24:C25"/>
    <mergeCell ref="C33:L33"/>
    <mergeCell ref="C36:M36"/>
  </mergeCells>
  <conditionalFormatting sqref="D20">
    <cfRule type="expression" dxfId="5" priority="1" stopIfTrue="1">
      <formula>IF($O$20&lt;&gt;"",IF(LEFT($O$20,4)="Date",TRUE,FALSE),FALSE)</formula>
    </cfRule>
  </conditionalFormatting>
  <conditionalFormatting sqref="D21">
    <cfRule type="expression" dxfId="4" priority="3" stopIfTrue="1">
      <formula>IF($O$21&lt;&gt;"",IF(LEFT($O$21,4)="Date",TRUE,FALSE),FALSE)</formula>
    </cfRule>
  </conditionalFormatting>
  <conditionalFormatting sqref="E20">
    <cfRule type="expression" dxfId="3" priority="4" stopIfTrue="1">
      <formula>IF($O$20&lt;&gt;"",IF(LEFT($O$20,4)="Taux",TRUE,FALSE),FALSE)</formula>
    </cfRule>
  </conditionalFormatting>
  <conditionalFormatting sqref="E21">
    <cfRule type="expression" dxfId="2" priority="5" stopIfTrue="1">
      <formula>IF($O$21&lt;&gt;"",IF(LEFT($O$21,4)="Taux",TRUE,FALSE),FALSE)</formula>
    </cfRule>
  </conditionalFormatting>
  <conditionalFormatting sqref="G18:I18">
    <cfRule type="expression" dxfId="1" priority="2" stopIfTrue="1">
      <formula>IF(G18&lt;&gt;0,TRUE,FALSE)</formula>
    </cfRule>
  </conditionalFormatting>
  <conditionalFormatting sqref="D19:F21">
    <cfRule type="expression" dxfId="0" priority="6" stopIfTrue="1">
      <formula>IF(D19&lt;&gt;"",TRUE,FALSE)</formula>
    </cfRule>
  </conditionalFormatting>
  <dataValidations count="5">
    <dataValidation type="whole" allowBlank="1" showInputMessage="1" showErrorMessage="1"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xr:uid="{97076EE8-D453-471B-BC92-8C9A5503C0CA}">
      <formula1>0</formula1>
      <formula2>29</formula2>
    </dataValidation>
    <dataValidation type="whole" allowBlank="1" showInputMessage="1" showErrorMessage="1" sqref="H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xr:uid="{2B2F5B95-431E-4985-B51C-8CFA97F76B71}">
      <formula1>0</formula1>
      <formula2>12</formula2>
    </dataValidation>
    <dataValidation type="whole" allowBlank="1" showInputMessage="1" showErrorMessage="1" errorTitle="Nombre d'années erroné" error="Limité à 3" sqref="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xr:uid="{527D2548-D8AF-481B-A74D-D5584CB0E60E}">
      <formula1>0</formula1>
      <formula2>3</formula2>
    </dataValidation>
    <dataValidation type="date" allowBlank="1" showInputMessage="1" showErrorMessage="1" errorTitle="Date erronée" error="Saisir une Date entre_x000a_1er Janvier 1901 &amp; 31 Décembre 2099"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20:D21 IZ20:IZ21 SV20:SV21 ACR20:ACR21 AMN20:AMN21 AWJ20:AWJ21 BGF20:BGF21 BQB20:BQB21 BZX20:BZX21 CJT20:CJT21 CTP20:CTP21 DDL20:DDL21 DNH20:DNH21 DXD20:DXD21 EGZ20:EGZ21 EQV20:EQV21 FAR20:FAR21 FKN20:FKN21 FUJ20:FUJ21 GEF20:GEF21 GOB20:GOB21 GXX20:GXX21 HHT20:HHT21 HRP20:HRP21 IBL20:IBL21 ILH20:ILH21 IVD20:IVD21 JEZ20:JEZ21 JOV20:JOV21 JYR20:JYR21 KIN20:KIN21 KSJ20:KSJ21 LCF20:LCF21 LMB20:LMB21 LVX20:LVX21 MFT20:MFT21 MPP20:MPP21 MZL20:MZL21 NJH20:NJH21 NTD20:NTD21 OCZ20:OCZ21 OMV20:OMV21 OWR20:OWR21 PGN20:PGN21 PQJ20:PQJ21 QAF20:QAF21 QKB20:QKB21 QTX20:QTX21 RDT20:RDT21 RNP20:RNP21 RXL20:RXL21 SHH20:SHH21 SRD20:SRD21 TAZ20:TAZ21 TKV20:TKV21 TUR20:TUR21 UEN20:UEN21 UOJ20:UOJ21 UYF20:UYF21 VIB20:VIB21 VRX20:VRX21 WBT20:WBT21 WLP20:WLP21 WVL20:WVL21 D65559:D65560 IZ65559:IZ65560 SV65559:SV65560 ACR65559:ACR65560 AMN65559:AMN65560 AWJ65559:AWJ65560 BGF65559:BGF65560 BQB65559:BQB65560 BZX65559:BZX65560 CJT65559:CJT65560 CTP65559:CTP65560 DDL65559:DDL65560 DNH65559:DNH65560 DXD65559:DXD65560 EGZ65559:EGZ65560 EQV65559:EQV65560 FAR65559:FAR65560 FKN65559:FKN65560 FUJ65559:FUJ65560 GEF65559:GEF65560 GOB65559:GOB65560 GXX65559:GXX65560 HHT65559:HHT65560 HRP65559:HRP65560 IBL65559:IBL65560 ILH65559:ILH65560 IVD65559:IVD65560 JEZ65559:JEZ65560 JOV65559:JOV65560 JYR65559:JYR65560 KIN65559:KIN65560 KSJ65559:KSJ65560 LCF65559:LCF65560 LMB65559:LMB65560 LVX65559:LVX65560 MFT65559:MFT65560 MPP65559:MPP65560 MZL65559:MZL65560 NJH65559:NJH65560 NTD65559:NTD65560 OCZ65559:OCZ65560 OMV65559:OMV65560 OWR65559:OWR65560 PGN65559:PGN65560 PQJ65559:PQJ65560 QAF65559:QAF65560 QKB65559:QKB65560 QTX65559:QTX65560 RDT65559:RDT65560 RNP65559:RNP65560 RXL65559:RXL65560 SHH65559:SHH65560 SRD65559:SRD65560 TAZ65559:TAZ65560 TKV65559:TKV65560 TUR65559:TUR65560 UEN65559:UEN65560 UOJ65559:UOJ65560 UYF65559:UYF65560 VIB65559:VIB65560 VRX65559:VRX65560 WBT65559:WBT65560 WLP65559:WLP65560 WVL65559:WVL65560 D131095:D131096 IZ131095:IZ131096 SV131095:SV131096 ACR131095:ACR131096 AMN131095:AMN131096 AWJ131095:AWJ131096 BGF131095:BGF131096 BQB131095:BQB131096 BZX131095:BZX131096 CJT131095:CJT131096 CTP131095:CTP131096 DDL131095:DDL131096 DNH131095:DNH131096 DXD131095:DXD131096 EGZ131095:EGZ131096 EQV131095:EQV131096 FAR131095:FAR131096 FKN131095:FKN131096 FUJ131095:FUJ131096 GEF131095:GEF131096 GOB131095:GOB131096 GXX131095:GXX131096 HHT131095:HHT131096 HRP131095:HRP131096 IBL131095:IBL131096 ILH131095:ILH131096 IVD131095:IVD131096 JEZ131095:JEZ131096 JOV131095:JOV131096 JYR131095:JYR131096 KIN131095:KIN131096 KSJ131095:KSJ131096 LCF131095:LCF131096 LMB131095:LMB131096 LVX131095:LVX131096 MFT131095:MFT131096 MPP131095:MPP131096 MZL131095:MZL131096 NJH131095:NJH131096 NTD131095:NTD131096 OCZ131095:OCZ131096 OMV131095:OMV131096 OWR131095:OWR131096 PGN131095:PGN131096 PQJ131095:PQJ131096 QAF131095:QAF131096 QKB131095:QKB131096 QTX131095:QTX131096 RDT131095:RDT131096 RNP131095:RNP131096 RXL131095:RXL131096 SHH131095:SHH131096 SRD131095:SRD131096 TAZ131095:TAZ131096 TKV131095:TKV131096 TUR131095:TUR131096 UEN131095:UEN131096 UOJ131095:UOJ131096 UYF131095:UYF131096 VIB131095:VIB131096 VRX131095:VRX131096 WBT131095:WBT131096 WLP131095:WLP131096 WVL131095:WVL131096 D196631:D196632 IZ196631:IZ196632 SV196631:SV196632 ACR196631:ACR196632 AMN196631:AMN196632 AWJ196631:AWJ196632 BGF196631:BGF196632 BQB196631:BQB196632 BZX196631:BZX196632 CJT196631:CJT196632 CTP196631:CTP196632 DDL196631:DDL196632 DNH196631:DNH196632 DXD196631:DXD196632 EGZ196631:EGZ196632 EQV196631:EQV196632 FAR196631:FAR196632 FKN196631:FKN196632 FUJ196631:FUJ196632 GEF196631:GEF196632 GOB196631:GOB196632 GXX196631:GXX196632 HHT196631:HHT196632 HRP196631:HRP196632 IBL196631:IBL196632 ILH196631:ILH196632 IVD196631:IVD196632 JEZ196631:JEZ196632 JOV196631:JOV196632 JYR196631:JYR196632 KIN196631:KIN196632 KSJ196631:KSJ196632 LCF196631:LCF196632 LMB196631:LMB196632 LVX196631:LVX196632 MFT196631:MFT196632 MPP196631:MPP196632 MZL196631:MZL196632 NJH196631:NJH196632 NTD196631:NTD196632 OCZ196631:OCZ196632 OMV196631:OMV196632 OWR196631:OWR196632 PGN196631:PGN196632 PQJ196631:PQJ196632 QAF196631:QAF196632 QKB196631:QKB196632 QTX196631:QTX196632 RDT196631:RDT196632 RNP196631:RNP196632 RXL196631:RXL196632 SHH196631:SHH196632 SRD196631:SRD196632 TAZ196631:TAZ196632 TKV196631:TKV196632 TUR196631:TUR196632 UEN196631:UEN196632 UOJ196631:UOJ196632 UYF196631:UYF196632 VIB196631:VIB196632 VRX196631:VRX196632 WBT196631:WBT196632 WLP196631:WLP196632 WVL196631:WVL196632 D262167:D262168 IZ262167:IZ262168 SV262167:SV262168 ACR262167:ACR262168 AMN262167:AMN262168 AWJ262167:AWJ262168 BGF262167:BGF262168 BQB262167:BQB262168 BZX262167:BZX262168 CJT262167:CJT262168 CTP262167:CTP262168 DDL262167:DDL262168 DNH262167:DNH262168 DXD262167:DXD262168 EGZ262167:EGZ262168 EQV262167:EQV262168 FAR262167:FAR262168 FKN262167:FKN262168 FUJ262167:FUJ262168 GEF262167:GEF262168 GOB262167:GOB262168 GXX262167:GXX262168 HHT262167:HHT262168 HRP262167:HRP262168 IBL262167:IBL262168 ILH262167:ILH262168 IVD262167:IVD262168 JEZ262167:JEZ262168 JOV262167:JOV262168 JYR262167:JYR262168 KIN262167:KIN262168 KSJ262167:KSJ262168 LCF262167:LCF262168 LMB262167:LMB262168 LVX262167:LVX262168 MFT262167:MFT262168 MPP262167:MPP262168 MZL262167:MZL262168 NJH262167:NJH262168 NTD262167:NTD262168 OCZ262167:OCZ262168 OMV262167:OMV262168 OWR262167:OWR262168 PGN262167:PGN262168 PQJ262167:PQJ262168 QAF262167:QAF262168 QKB262167:QKB262168 QTX262167:QTX262168 RDT262167:RDT262168 RNP262167:RNP262168 RXL262167:RXL262168 SHH262167:SHH262168 SRD262167:SRD262168 TAZ262167:TAZ262168 TKV262167:TKV262168 TUR262167:TUR262168 UEN262167:UEN262168 UOJ262167:UOJ262168 UYF262167:UYF262168 VIB262167:VIB262168 VRX262167:VRX262168 WBT262167:WBT262168 WLP262167:WLP262168 WVL262167:WVL262168 D327703:D327704 IZ327703:IZ327704 SV327703:SV327704 ACR327703:ACR327704 AMN327703:AMN327704 AWJ327703:AWJ327704 BGF327703:BGF327704 BQB327703:BQB327704 BZX327703:BZX327704 CJT327703:CJT327704 CTP327703:CTP327704 DDL327703:DDL327704 DNH327703:DNH327704 DXD327703:DXD327704 EGZ327703:EGZ327704 EQV327703:EQV327704 FAR327703:FAR327704 FKN327703:FKN327704 FUJ327703:FUJ327704 GEF327703:GEF327704 GOB327703:GOB327704 GXX327703:GXX327704 HHT327703:HHT327704 HRP327703:HRP327704 IBL327703:IBL327704 ILH327703:ILH327704 IVD327703:IVD327704 JEZ327703:JEZ327704 JOV327703:JOV327704 JYR327703:JYR327704 KIN327703:KIN327704 KSJ327703:KSJ327704 LCF327703:LCF327704 LMB327703:LMB327704 LVX327703:LVX327704 MFT327703:MFT327704 MPP327703:MPP327704 MZL327703:MZL327704 NJH327703:NJH327704 NTD327703:NTD327704 OCZ327703:OCZ327704 OMV327703:OMV327704 OWR327703:OWR327704 PGN327703:PGN327704 PQJ327703:PQJ327704 QAF327703:QAF327704 QKB327703:QKB327704 QTX327703:QTX327704 RDT327703:RDT327704 RNP327703:RNP327704 RXL327703:RXL327704 SHH327703:SHH327704 SRD327703:SRD327704 TAZ327703:TAZ327704 TKV327703:TKV327704 TUR327703:TUR327704 UEN327703:UEN327704 UOJ327703:UOJ327704 UYF327703:UYF327704 VIB327703:VIB327704 VRX327703:VRX327704 WBT327703:WBT327704 WLP327703:WLP327704 WVL327703:WVL327704 D393239:D393240 IZ393239:IZ393240 SV393239:SV393240 ACR393239:ACR393240 AMN393239:AMN393240 AWJ393239:AWJ393240 BGF393239:BGF393240 BQB393239:BQB393240 BZX393239:BZX393240 CJT393239:CJT393240 CTP393239:CTP393240 DDL393239:DDL393240 DNH393239:DNH393240 DXD393239:DXD393240 EGZ393239:EGZ393240 EQV393239:EQV393240 FAR393239:FAR393240 FKN393239:FKN393240 FUJ393239:FUJ393240 GEF393239:GEF393240 GOB393239:GOB393240 GXX393239:GXX393240 HHT393239:HHT393240 HRP393239:HRP393240 IBL393239:IBL393240 ILH393239:ILH393240 IVD393239:IVD393240 JEZ393239:JEZ393240 JOV393239:JOV393240 JYR393239:JYR393240 KIN393239:KIN393240 KSJ393239:KSJ393240 LCF393239:LCF393240 LMB393239:LMB393240 LVX393239:LVX393240 MFT393239:MFT393240 MPP393239:MPP393240 MZL393239:MZL393240 NJH393239:NJH393240 NTD393239:NTD393240 OCZ393239:OCZ393240 OMV393239:OMV393240 OWR393239:OWR393240 PGN393239:PGN393240 PQJ393239:PQJ393240 QAF393239:QAF393240 QKB393239:QKB393240 QTX393239:QTX393240 RDT393239:RDT393240 RNP393239:RNP393240 RXL393239:RXL393240 SHH393239:SHH393240 SRD393239:SRD393240 TAZ393239:TAZ393240 TKV393239:TKV393240 TUR393239:TUR393240 UEN393239:UEN393240 UOJ393239:UOJ393240 UYF393239:UYF393240 VIB393239:VIB393240 VRX393239:VRX393240 WBT393239:WBT393240 WLP393239:WLP393240 WVL393239:WVL393240 D458775:D458776 IZ458775:IZ458776 SV458775:SV458776 ACR458775:ACR458776 AMN458775:AMN458776 AWJ458775:AWJ458776 BGF458775:BGF458776 BQB458775:BQB458776 BZX458775:BZX458776 CJT458775:CJT458776 CTP458775:CTP458776 DDL458775:DDL458776 DNH458775:DNH458776 DXD458775:DXD458776 EGZ458775:EGZ458776 EQV458775:EQV458776 FAR458775:FAR458776 FKN458775:FKN458776 FUJ458775:FUJ458776 GEF458775:GEF458776 GOB458775:GOB458776 GXX458775:GXX458776 HHT458775:HHT458776 HRP458775:HRP458776 IBL458775:IBL458776 ILH458775:ILH458776 IVD458775:IVD458776 JEZ458775:JEZ458776 JOV458775:JOV458776 JYR458775:JYR458776 KIN458775:KIN458776 KSJ458775:KSJ458776 LCF458775:LCF458776 LMB458775:LMB458776 LVX458775:LVX458776 MFT458775:MFT458776 MPP458775:MPP458776 MZL458775:MZL458776 NJH458775:NJH458776 NTD458775:NTD458776 OCZ458775:OCZ458776 OMV458775:OMV458776 OWR458775:OWR458776 PGN458775:PGN458776 PQJ458775:PQJ458776 QAF458775:QAF458776 QKB458775:QKB458776 QTX458775:QTX458776 RDT458775:RDT458776 RNP458775:RNP458776 RXL458775:RXL458776 SHH458775:SHH458776 SRD458775:SRD458776 TAZ458775:TAZ458776 TKV458775:TKV458776 TUR458775:TUR458776 UEN458775:UEN458776 UOJ458775:UOJ458776 UYF458775:UYF458776 VIB458775:VIB458776 VRX458775:VRX458776 WBT458775:WBT458776 WLP458775:WLP458776 WVL458775:WVL458776 D524311:D524312 IZ524311:IZ524312 SV524311:SV524312 ACR524311:ACR524312 AMN524311:AMN524312 AWJ524311:AWJ524312 BGF524311:BGF524312 BQB524311:BQB524312 BZX524311:BZX524312 CJT524311:CJT524312 CTP524311:CTP524312 DDL524311:DDL524312 DNH524311:DNH524312 DXD524311:DXD524312 EGZ524311:EGZ524312 EQV524311:EQV524312 FAR524311:FAR524312 FKN524311:FKN524312 FUJ524311:FUJ524312 GEF524311:GEF524312 GOB524311:GOB524312 GXX524311:GXX524312 HHT524311:HHT524312 HRP524311:HRP524312 IBL524311:IBL524312 ILH524311:ILH524312 IVD524311:IVD524312 JEZ524311:JEZ524312 JOV524311:JOV524312 JYR524311:JYR524312 KIN524311:KIN524312 KSJ524311:KSJ524312 LCF524311:LCF524312 LMB524311:LMB524312 LVX524311:LVX524312 MFT524311:MFT524312 MPP524311:MPP524312 MZL524311:MZL524312 NJH524311:NJH524312 NTD524311:NTD524312 OCZ524311:OCZ524312 OMV524311:OMV524312 OWR524311:OWR524312 PGN524311:PGN524312 PQJ524311:PQJ524312 QAF524311:QAF524312 QKB524311:QKB524312 QTX524311:QTX524312 RDT524311:RDT524312 RNP524311:RNP524312 RXL524311:RXL524312 SHH524311:SHH524312 SRD524311:SRD524312 TAZ524311:TAZ524312 TKV524311:TKV524312 TUR524311:TUR524312 UEN524311:UEN524312 UOJ524311:UOJ524312 UYF524311:UYF524312 VIB524311:VIB524312 VRX524311:VRX524312 WBT524311:WBT524312 WLP524311:WLP524312 WVL524311:WVL524312 D589847:D589848 IZ589847:IZ589848 SV589847:SV589848 ACR589847:ACR589848 AMN589847:AMN589848 AWJ589847:AWJ589848 BGF589847:BGF589848 BQB589847:BQB589848 BZX589847:BZX589848 CJT589847:CJT589848 CTP589847:CTP589848 DDL589847:DDL589848 DNH589847:DNH589848 DXD589847:DXD589848 EGZ589847:EGZ589848 EQV589847:EQV589848 FAR589847:FAR589848 FKN589847:FKN589848 FUJ589847:FUJ589848 GEF589847:GEF589848 GOB589847:GOB589848 GXX589847:GXX589848 HHT589847:HHT589848 HRP589847:HRP589848 IBL589847:IBL589848 ILH589847:ILH589848 IVD589847:IVD589848 JEZ589847:JEZ589848 JOV589847:JOV589848 JYR589847:JYR589848 KIN589847:KIN589848 KSJ589847:KSJ589848 LCF589847:LCF589848 LMB589847:LMB589848 LVX589847:LVX589848 MFT589847:MFT589848 MPP589847:MPP589848 MZL589847:MZL589848 NJH589847:NJH589848 NTD589847:NTD589848 OCZ589847:OCZ589848 OMV589847:OMV589848 OWR589847:OWR589848 PGN589847:PGN589848 PQJ589847:PQJ589848 QAF589847:QAF589848 QKB589847:QKB589848 QTX589847:QTX589848 RDT589847:RDT589848 RNP589847:RNP589848 RXL589847:RXL589848 SHH589847:SHH589848 SRD589847:SRD589848 TAZ589847:TAZ589848 TKV589847:TKV589848 TUR589847:TUR589848 UEN589847:UEN589848 UOJ589847:UOJ589848 UYF589847:UYF589848 VIB589847:VIB589848 VRX589847:VRX589848 WBT589847:WBT589848 WLP589847:WLP589848 WVL589847:WVL589848 D655383:D655384 IZ655383:IZ655384 SV655383:SV655384 ACR655383:ACR655384 AMN655383:AMN655384 AWJ655383:AWJ655384 BGF655383:BGF655384 BQB655383:BQB655384 BZX655383:BZX655384 CJT655383:CJT655384 CTP655383:CTP655384 DDL655383:DDL655384 DNH655383:DNH655384 DXD655383:DXD655384 EGZ655383:EGZ655384 EQV655383:EQV655384 FAR655383:FAR655384 FKN655383:FKN655384 FUJ655383:FUJ655384 GEF655383:GEF655384 GOB655383:GOB655384 GXX655383:GXX655384 HHT655383:HHT655384 HRP655383:HRP655384 IBL655383:IBL655384 ILH655383:ILH655384 IVD655383:IVD655384 JEZ655383:JEZ655384 JOV655383:JOV655384 JYR655383:JYR655384 KIN655383:KIN655384 KSJ655383:KSJ655384 LCF655383:LCF655384 LMB655383:LMB655384 LVX655383:LVX655384 MFT655383:MFT655384 MPP655383:MPP655384 MZL655383:MZL655384 NJH655383:NJH655384 NTD655383:NTD655384 OCZ655383:OCZ655384 OMV655383:OMV655384 OWR655383:OWR655384 PGN655383:PGN655384 PQJ655383:PQJ655384 QAF655383:QAF655384 QKB655383:QKB655384 QTX655383:QTX655384 RDT655383:RDT655384 RNP655383:RNP655384 RXL655383:RXL655384 SHH655383:SHH655384 SRD655383:SRD655384 TAZ655383:TAZ655384 TKV655383:TKV655384 TUR655383:TUR655384 UEN655383:UEN655384 UOJ655383:UOJ655384 UYF655383:UYF655384 VIB655383:VIB655384 VRX655383:VRX655384 WBT655383:WBT655384 WLP655383:WLP655384 WVL655383:WVL655384 D720919:D720920 IZ720919:IZ720920 SV720919:SV720920 ACR720919:ACR720920 AMN720919:AMN720920 AWJ720919:AWJ720920 BGF720919:BGF720920 BQB720919:BQB720920 BZX720919:BZX720920 CJT720919:CJT720920 CTP720919:CTP720920 DDL720919:DDL720920 DNH720919:DNH720920 DXD720919:DXD720920 EGZ720919:EGZ720920 EQV720919:EQV720920 FAR720919:FAR720920 FKN720919:FKN720920 FUJ720919:FUJ720920 GEF720919:GEF720920 GOB720919:GOB720920 GXX720919:GXX720920 HHT720919:HHT720920 HRP720919:HRP720920 IBL720919:IBL720920 ILH720919:ILH720920 IVD720919:IVD720920 JEZ720919:JEZ720920 JOV720919:JOV720920 JYR720919:JYR720920 KIN720919:KIN720920 KSJ720919:KSJ720920 LCF720919:LCF720920 LMB720919:LMB720920 LVX720919:LVX720920 MFT720919:MFT720920 MPP720919:MPP720920 MZL720919:MZL720920 NJH720919:NJH720920 NTD720919:NTD720920 OCZ720919:OCZ720920 OMV720919:OMV720920 OWR720919:OWR720920 PGN720919:PGN720920 PQJ720919:PQJ720920 QAF720919:QAF720920 QKB720919:QKB720920 QTX720919:QTX720920 RDT720919:RDT720920 RNP720919:RNP720920 RXL720919:RXL720920 SHH720919:SHH720920 SRD720919:SRD720920 TAZ720919:TAZ720920 TKV720919:TKV720920 TUR720919:TUR720920 UEN720919:UEN720920 UOJ720919:UOJ720920 UYF720919:UYF720920 VIB720919:VIB720920 VRX720919:VRX720920 WBT720919:WBT720920 WLP720919:WLP720920 WVL720919:WVL720920 D786455:D786456 IZ786455:IZ786456 SV786455:SV786456 ACR786455:ACR786456 AMN786455:AMN786456 AWJ786455:AWJ786456 BGF786455:BGF786456 BQB786455:BQB786456 BZX786455:BZX786456 CJT786455:CJT786456 CTP786455:CTP786456 DDL786455:DDL786456 DNH786455:DNH786456 DXD786455:DXD786456 EGZ786455:EGZ786456 EQV786455:EQV786456 FAR786455:FAR786456 FKN786455:FKN786456 FUJ786455:FUJ786456 GEF786455:GEF786456 GOB786455:GOB786456 GXX786455:GXX786456 HHT786455:HHT786456 HRP786455:HRP786456 IBL786455:IBL786456 ILH786455:ILH786456 IVD786455:IVD786456 JEZ786455:JEZ786456 JOV786455:JOV786456 JYR786455:JYR786456 KIN786455:KIN786456 KSJ786455:KSJ786456 LCF786455:LCF786456 LMB786455:LMB786456 LVX786455:LVX786456 MFT786455:MFT786456 MPP786455:MPP786456 MZL786455:MZL786456 NJH786455:NJH786456 NTD786455:NTD786456 OCZ786455:OCZ786456 OMV786455:OMV786456 OWR786455:OWR786456 PGN786455:PGN786456 PQJ786455:PQJ786456 QAF786455:QAF786456 QKB786455:QKB786456 QTX786455:QTX786456 RDT786455:RDT786456 RNP786455:RNP786456 RXL786455:RXL786456 SHH786455:SHH786456 SRD786455:SRD786456 TAZ786455:TAZ786456 TKV786455:TKV786456 TUR786455:TUR786456 UEN786455:UEN786456 UOJ786455:UOJ786456 UYF786455:UYF786456 VIB786455:VIB786456 VRX786455:VRX786456 WBT786455:WBT786456 WLP786455:WLP786456 WVL786455:WVL786456 D851991:D851992 IZ851991:IZ851992 SV851991:SV851992 ACR851991:ACR851992 AMN851991:AMN851992 AWJ851991:AWJ851992 BGF851991:BGF851992 BQB851991:BQB851992 BZX851991:BZX851992 CJT851991:CJT851992 CTP851991:CTP851992 DDL851991:DDL851992 DNH851991:DNH851992 DXD851991:DXD851992 EGZ851991:EGZ851992 EQV851991:EQV851992 FAR851991:FAR851992 FKN851991:FKN851992 FUJ851991:FUJ851992 GEF851991:GEF851992 GOB851991:GOB851992 GXX851991:GXX851992 HHT851991:HHT851992 HRP851991:HRP851992 IBL851991:IBL851992 ILH851991:ILH851992 IVD851991:IVD851992 JEZ851991:JEZ851992 JOV851991:JOV851992 JYR851991:JYR851992 KIN851991:KIN851992 KSJ851991:KSJ851992 LCF851991:LCF851992 LMB851991:LMB851992 LVX851991:LVX851992 MFT851991:MFT851992 MPP851991:MPP851992 MZL851991:MZL851992 NJH851991:NJH851992 NTD851991:NTD851992 OCZ851991:OCZ851992 OMV851991:OMV851992 OWR851991:OWR851992 PGN851991:PGN851992 PQJ851991:PQJ851992 QAF851991:QAF851992 QKB851991:QKB851992 QTX851991:QTX851992 RDT851991:RDT851992 RNP851991:RNP851992 RXL851991:RXL851992 SHH851991:SHH851992 SRD851991:SRD851992 TAZ851991:TAZ851992 TKV851991:TKV851992 TUR851991:TUR851992 UEN851991:UEN851992 UOJ851991:UOJ851992 UYF851991:UYF851992 VIB851991:VIB851992 VRX851991:VRX851992 WBT851991:WBT851992 WLP851991:WLP851992 WVL851991:WVL851992 D917527:D917528 IZ917527:IZ917528 SV917527:SV917528 ACR917527:ACR917528 AMN917527:AMN917528 AWJ917527:AWJ917528 BGF917527:BGF917528 BQB917527:BQB917528 BZX917527:BZX917528 CJT917527:CJT917528 CTP917527:CTP917528 DDL917527:DDL917528 DNH917527:DNH917528 DXD917527:DXD917528 EGZ917527:EGZ917528 EQV917527:EQV917528 FAR917527:FAR917528 FKN917527:FKN917528 FUJ917527:FUJ917528 GEF917527:GEF917528 GOB917527:GOB917528 GXX917527:GXX917528 HHT917527:HHT917528 HRP917527:HRP917528 IBL917527:IBL917528 ILH917527:ILH917528 IVD917527:IVD917528 JEZ917527:JEZ917528 JOV917527:JOV917528 JYR917527:JYR917528 KIN917527:KIN917528 KSJ917527:KSJ917528 LCF917527:LCF917528 LMB917527:LMB917528 LVX917527:LVX917528 MFT917527:MFT917528 MPP917527:MPP917528 MZL917527:MZL917528 NJH917527:NJH917528 NTD917527:NTD917528 OCZ917527:OCZ917528 OMV917527:OMV917528 OWR917527:OWR917528 PGN917527:PGN917528 PQJ917527:PQJ917528 QAF917527:QAF917528 QKB917527:QKB917528 QTX917527:QTX917528 RDT917527:RDT917528 RNP917527:RNP917528 RXL917527:RXL917528 SHH917527:SHH917528 SRD917527:SRD917528 TAZ917527:TAZ917528 TKV917527:TKV917528 TUR917527:TUR917528 UEN917527:UEN917528 UOJ917527:UOJ917528 UYF917527:UYF917528 VIB917527:VIB917528 VRX917527:VRX917528 WBT917527:WBT917528 WLP917527:WLP917528 WVL917527:WVL917528 D983063:D983064 IZ983063:IZ983064 SV983063:SV983064 ACR983063:ACR983064 AMN983063:AMN983064 AWJ983063:AWJ983064 BGF983063:BGF983064 BQB983063:BQB983064 BZX983063:BZX983064 CJT983063:CJT983064 CTP983063:CTP983064 DDL983063:DDL983064 DNH983063:DNH983064 DXD983063:DXD983064 EGZ983063:EGZ983064 EQV983063:EQV983064 FAR983063:FAR983064 FKN983063:FKN983064 FUJ983063:FUJ983064 GEF983063:GEF983064 GOB983063:GOB983064 GXX983063:GXX983064 HHT983063:HHT983064 HRP983063:HRP983064 IBL983063:IBL983064 ILH983063:ILH983064 IVD983063:IVD983064 JEZ983063:JEZ983064 JOV983063:JOV983064 JYR983063:JYR983064 KIN983063:KIN983064 KSJ983063:KSJ983064 LCF983063:LCF983064 LMB983063:LMB983064 LVX983063:LVX983064 MFT983063:MFT983064 MPP983063:MPP983064 MZL983063:MZL983064 NJH983063:NJH983064 NTD983063:NTD983064 OCZ983063:OCZ983064 OMV983063:OMV983064 OWR983063:OWR983064 PGN983063:PGN983064 PQJ983063:PQJ983064 QAF983063:QAF983064 QKB983063:QKB983064 QTX983063:QTX983064 RDT983063:RDT983064 RNP983063:RNP983064 RXL983063:RXL983064 SHH983063:SHH983064 SRD983063:SRD983064 TAZ983063:TAZ983064 TKV983063:TKV983064 TUR983063:TUR983064 UEN983063:UEN983064 UOJ983063:UOJ983064 UYF983063:UYF983064 VIB983063:VIB983064 VRX983063:VRX983064 WBT983063:WBT983064 WLP983063:WLP983064 WVL983063:WVL983064" xr:uid="{EB65DDD3-6385-467E-B892-C4E1208EE697}">
      <formula1>367</formula1>
      <formula2>73050</formula2>
    </dataValidation>
    <dataValidation type="decimal" allowBlank="1" showInputMessage="1" showErrorMessage="1" errorTitle="Taux invalide" error="Le taux doit être compris_x000a_entre 1 et 100 %" sqref="E18:E21 JA18:JA21 SW18:SW21 ACS18:ACS21 AMO18:AMO21 AWK18:AWK21 BGG18:BGG21 BQC18:BQC21 BZY18:BZY21 CJU18:CJU21 CTQ18:CTQ21 DDM18:DDM21 DNI18:DNI21 DXE18:DXE21 EHA18:EHA21 EQW18:EQW21 FAS18:FAS21 FKO18:FKO21 FUK18:FUK21 GEG18:GEG21 GOC18:GOC21 GXY18:GXY21 HHU18:HHU21 HRQ18:HRQ21 IBM18:IBM21 ILI18:ILI21 IVE18:IVE21 JFA18:JFA21 JOW18:JOW21 JYS18:JYS21 KIO18:KIO21 KSK18:KSK21 LCG18:LCG21 LMC18:LMC21 LVY18:LVY21 MFU18:MFU21 MPQ18:MPQ21 MZM18:MZM21 NJI18:NJI21 NTE18:NTE21 ODA18:ODA21 OMW18:OMW21 OWS18:OWS21 PGO18:PGO21 PQK18:PQK21 QAG18:QAG21 QKC18:QKC21 QTY18:QTY21 RDU18:RDU21 RNQ18:RNQ21 RXM18:RXM21 SHI18:SHI21 SRE18:SRE21 TBA18:TBA21 TKW18:TKW21 TUS18:TUS21 UEO18:UEO21 UOK18:UOK21 UYG18:UYG21 VIC18:VIC21 VRY18:VRY21 WBU18:WBU21 WLQ18:WLQ21 WVM18:WVM21 E65557:E65560 JA65557:JA65560 SW65557:SW65560 ACS65557:ACS65560 AMO65557:AMO65560 AWK65557:AWK65560 BGG65557:BGG65560 BQC65557:BQC65560 BZY65557:BZY65560 CJU65557:CJU65560 CTQ65557:CTQ65560 DDM65557:DDM65560 DNI65557:DNI65560 DXE65557:DXE65560 EHA65557:EHA65560 EQW65557:EQW65560 FAS65557:FAS65560 FKO65557:FKO65560 FUK65557:FUK65560 GEG65557:GEG65560 GOC65557:GOC65560 GXY65557:GXY65560 HHU65557:HHU65560 HRQ65557:HRQ65560 IBM65557:IBM65560 ILI65557:ILI65560 IVE65557:IVE65560 JFA65557:JFA65560 JOW65557:JOW65560 JYS65557:JYS65560 KIO65557:KIO65560 KSK65557:KSK65560 LCG65557:LCG65560 LMC65557:LMC65560 LVY65557:LVY65560 MFU65557:MFU65560 MPQ65557:MPQ65560 MZM65557:MZM65560 NJI65557:NJI65560 NTE65557:NTE65560 ODA65557:ODA65560 OMW65557:OMW65560 OWS65557:OWS65560 PGO65557:PGO65560 PQK65557:PQK65560 QAG65557:QAG65560 QKC65557:QKC65560 QTY65557:QTY65560 RDU65557:RDU65560 RNQ65557:RNQ65560 RXM65557:RXM65560 SHI65557:SHI65560 SRE65557:SRE65560 TBA65557:TBA65560 TKW65557:TKW65560 TUS65557:TUS65560 UEO65557:UEO65560 UOK65557:UOK65560 UYG65557:UYG65560 VIC65557:VIC65560 VRY65557:VRY65560 WBU65557:WBU65560 WLQ65557:WLQ65560 WVM65557:WVM65560 E131093:E131096 JA131093:JA131096 SW131093:SW131096 ACS131093:ACS131096 AMO131093:AMO131096 AWK131093:AWK131096 BGG131093:BGG131096 BQC131093:BQC131096 BZY131093:BZY131096 CJU131093:CJU131096 CTQ131093:CTQ131096 DDM131093:DDM131096 DNI131093:DNI131096 DXE131093:DXE131096 EHA131093:EHA131096 EQW131093:EQW131096 FAS131093:FAS131096 FKO131093:FKO131096 FUK131093:FUK131096 GEG131093:GEG131096 GOC131093:GOC131096 GXY131093:GXY131096 HHU131093:HHU131096 HRQ131093:HRQ131096 IBM131093:IBM131096 ILI131093:ILI131096 IVE131093:IVE131096 JFA131093:JFA131096 JOW131093:JOW131096 JYS131093:JYS131096 KIO131093:KIO131096 KSK131093:KSK131096 LCG131093:LCG131096 LMC131093:LMC131096 LVY131093:LVY131096 MFU131093:MFU131096 MPQ131093:MPQ131096 MZM131093:MZM131096 NJI131093:NJI131096 NTE131093:NTE131096 ODA131093:ODA131096 OMW131093:OMW131096 OWS131093:OWS131096 PGO131093:PGO131096 PQK131093:PQK131096 QAG131093:QAG131096 QKC131093:QKC131096 QTY131093:QTY131096 RDU131093:RDU131096 RNQ131093:RNQ131096 RXM131093:RXM131096 SHI131093:SHI131096 SRE131093:SRE131096 TBA131093:TBA131096 TKW131093:TKW131096 TUS131093:TUS131096 UEO131093:UEO131096 UOK131093:UOK131096 UYG131093:UYG131096 VIC131093:VIC131096 VRY131093:VRY131096 WBU131093:WBU131096 WLQ131093:WLQ131096 WVM131093:WVM131096 E196629:E196632 JA196629:JA196632 SW196629:SW196632 ACS196629:ACS196632 AMO196629:AMO196632 AWK196629:AWK196632 BGG196629:BGG196632 BQC196629:BQC196632 BZY196629:BZY196632 CJU196629:CJU196632 CTQ196629:CTQ196632 DDM196629:DDM196632 DNI196629:DNI196632 DXE196629:DXE196632 EHA196629:EHA196632 EQW196629:EQW196632 FAS196629:FAS196632 FKO196629:FKO196632 FUK196629:FUK196632 GEG196629:GEG196632 GOC196629:GOC196632 GXY196629:GXY196632 HHU196629:HHU196632 HRQ196629:HRQ196632 IBM196629:IBM196632 ILI196629:ILI196632 IVE196629:IVE196632 JFA196629:JFA196632 JOW196629:JOW196632 JYS196629:JYS196632 KIO196629:KIO196632 KSK196629:KSK196632 LCG196629:LCG196632 LMC196629:LMC196632 LVY196629:LVY196632 MFU196629:MFU196632 MPQ196629:MPQ196632 MZM196629:MZM196632 NJI196629:NJI196632 NTE196629:NTE196632 ODA196629:ODA196632 OMW196629:OMW196632 OWS196629:OWS196632 PGO196629:PGO196632 PQK196629:PQK196632 QAG196629:QAG196632 QKC196629:QKC196632 QTY196629:QTY196632 RDU196629:RDU196632 RNQ196629:RNQ196632 RXM196629:RXM196632 SHI196629:SHI196632 SRE196629:SRE196632 TBA196629:TBA196632 TKW196629:TKW196632 TUS196629:TUS196632 UEO196629:UEO196632 UOK196629:UOK196632 UYG196629:UYG196632 VIC196629:VIC196632 VRY196629:VRY196632 WBU196629:WBU196632 WLQ196629:WLQ196632 WVM196629:WVM196632 E262165:E262168 JA262165:JA262168 SW262165:SW262168 ACS262165:ACS262168 AMO262165:AMO262168 AWK262165:AWK262168 BGG262165:BGG262168 BQC262165:BQC262168 BZY262165:BZY262168 CJU262165:CJU262168 CTQ262165:CTQ262168 DDM262165:DDM262168 DNI262165:DNI262168 DXE262165:DXE262168 EHA262165:EHA262168 EQW262165:EQW262168 FAS262165:FAS262168 FKO262165:FKO262168 FUK262165:FUK262168 GEG262165:GEG262168 GOC262165:GOC262168 GXY262165:GXY262168 HHU262165:HHU262168 HRQ262165:HRQ262168 IBM262165:IBM262168 ILI262165:ILI262168 IVE262165:IVE262168 JFA262165:JFA262168 JOW262165:JOW262168 JYS262165:JYS262168 KIO262165:KIO262168 KSK262165:KSK262168 LCG262165:LCG262168 LMC262165:LMC262168 LVY262165:LVY262168 MFU262165:MFU262168 MPQ262165:MPQ262168 MZM262165:MZM262168 NJI262165:NJI262168 NTE262165:NTE262168 ODA262165:ODA262168 OMW262165:OMW262168 OWS262165:OWS262168 PGO262165:PGO262168 PQK262165:PQK262168 QAG262165:QAG262168 QKC262165:QKC262168 QTY262165:QTY262168 RDU262165:RDU262168 RNQ262165:RNQ262168 RXM262165:RXM262168 SHI262165:SHI262168 SRE262165:SRE262168 TBA262165:TBA262168 TKW262165:TKW262168 TUS262165:TUS262168 UEO262165:UEO262168 UOK262165:UOK262168 UYG262165:UYG262168 VIC262165:VIC262168 VRY262165:VRY262168 WBU262165:WBU262168 WLQ262165:WLQ262168 WVM262165:WVM262168 E327701:E327704 JA327701:JA327704 SW327701:SW327704 ACS327701:ACS327704 AMO327701:AMO327704 AWK327701:AWK327704 BGG327701:BGG327704 BQC327701:BQC327704 BZY327701:BZY327704 CJU327701:CJU327704 CTQ327701:CTQ327704 DDM327701:DDM327704 DNI327701:DNI327704 DXE327701:DXE327704 EHA327701:EHA327704 EQW327701:EQW327704 FAS327701:FAS327704 FKO327701:FKO327704 FUK327701:FUK327704 GEG327701:GEG327704 GOC327701:GOC327704 GXY327701:GXY327704 HHU327701:HHU327704 HRQ327701:HRQ327704 IBM327701:IBM327704 ILI327701:ILI327704 IVE327701:IVE327704 JFA327701:JFA327704 JOW327701:JOW327704 JYS327701:JYS327704 KIO327701:KIO327704 KSK327701:KSK327704 LCG327701:LCG327704 LMC327701:LMC327704 LVY327701:LVY327704 MFU327701:MFU327704 MPQ327701:MPQ327704 MZM327701:MZM327704 NJI327701:NJI327704 NTE327701:NTE327704 ODA327701:ODA327704 OMW327701:OMW327704 OWS327701:OWS327704 PGO327701:PGO327704 PQK327701:PQK327704 QAG327701:QAG327704 QKC327701:QKC327704 QTY327701:QTY327704 RDU327701:RDU327704 RNQ327701:RNQ327704 RXM327701:RXM327704 SHI327701:SHI327704 SRE327701:SRE327704 TBA327701:TBA327704 TKW327701:TKW327704 TUS327701:TUS327704 UEO327701:UEO327704 UOK327701:UOK327704 UYG327701:UYG327704 VIC327701:VIC327704 VRY327701:VRY327704 WBU327701:WBU327704 WLQ327701:WLQ327704 WVM327701:WVM327704 E393237:E393240 JA393237:JA393240 SW393237:SW393240 ACS393237:ACS393240 AMO393237:AMO393240 AWK393237:AWK393240 BGG393237:BGG393240 BQC393237:BQC393240 BZY393237:BZY393240 CJU393237:CJU393240 CTQ393237:CTQ393240 DDM393237:DDM393240 DNI393237:DNI393240 DXE393237:DXE393240 EHA393237:EHA393240 EQW393237:EQW393240 FAS393237:FAS393240 FKO393237:FKO393240 FUK393237:FUK393240 GEG393237:GEG393240 GOC393237:GOC393240 GXY393237:GXY393240 HHU393237:HHU393240 HRQ393237:HRQ393240 IBM393237:IBM393240 ILI393237:ILI393240 IVE393237:IVE393240 JFA393237:JFA393240 JOW393237:JOW393240 JYS393237:JYS393240 KIO393237:KIO393240 KSK393237:KSK393240 LCG393237:LCG393240 LMC393237:LMC393240 LVY393237:LVY393240 MFU393237:MFU393240 MPQ393237:MPQ393240 MZM393237:MZM393240 NJI393237:NJI393240 NTE393237:NTE393240 ODA393237:ODA393240 OMW393237:OMW393240 OWS393237:OWS393240 PGO393237:PGO393240 PQK393237:PQK393240 QAG393237:QAG393240 QKC393237:QKC393240 QTY393237:QTY393240 RDU393237:RDU393240 RNQ393237:RNQ393240 RXM393237:RXM393240 SHI393237:SHI393240 SRE393237:SRE393240 TBA393237:TBA393240 TKW393237:TKW393240 TUS393237:TUS393240 UEO393237:UEO393240 UOK393237:UOK393240 UYG393237:UYG393240 VIC393237:VIC393240 VRY393237:VRY393240 WBU393237:WBU393240 WLQ393237:WLQ393240 WVM393237:WVM393240 E458773:E458776 JA458773:JA458776 SW458773:SW458776 ACS458773:ACS458776 AMO458773:AMO458776 AWK458773:AWK458776 BGG458773:BGG458776 BQC458773:BQC458776 BZY458773:BZY458776 CJU458773:CJU458776 CTQ458773:CTQ458776 DDM458773:DDM458776 DNI458773:DNI458776 DXE458773:DXE458776 EHA458773:EHA458776 EQW458773:EQW458776 FAS458773:FAS458776 FKO458773:FKO458776 FUK458773:FUK458776 GEG458773:GEG458776 GOC458773:GOC458776 GXY458773:GXY458776 HHU458773:HHU458776 HRQ458773:HRQ458776 IBM458773:IBM458776 ILI458773:ILI458776 IVE458773:IVE458776 JFA458773:JFA458776 JOW458773:JOW458776 JYS458773:JYS458776 KIO458773:KIO458776 KSK458773:KSK458776 LCG458773:LCG458776 LMC458773:LMC458776 LVY458773:LVY458776 MFU458773:MFU458776 MPQ458773:MPQ458776 MZM458773:MZM458776 NJI458773:NJI458776 NTE458773:NTE458776 ODA458773:ODA458776 OMW458773:OMW458776 OWS458773:OWS458776 PGO458773:PGO458776 PQK458773:PQK458776 QAG458773:QAG458776 QKC458773:QKC458776 QTY458773:QTY458776 RDU458773:RDU458776 RNQ458773:RNQ458776 RXM458773:RXM458776 SHI458773:SHI458776 SRE458773:SRE458776 TBA458773:TBA458776 TKW458773:TKW458776 TUS458773:TUS458776 UEO458773:UEO458776 UOK458773:UOK458776 UYG458773:UYG458776 VIC458773:VIC458776 VRY458773:VRY458776 WBU458773:WBU458776 WLQ458773:WLQ458776 WVM458773:WVM458776 E524309:E524312 JA524309:JA524312 SW524309:SW524312 ACS524309:ACS524312 AMO524309:AMO524312 AWK524309:AWK524312 BGG524309:BGG524312 BQC524309:BQC524312 BZY524309:BZY524312 CJU524309:CJU524312 CTQ524309:CTQ524312 DDM524309:DDM524312 DNI524309:DNI524312 DXE524309:DXE524312 EHA524309:EHA524312 EQW524309:EQW524312 FAS524309:FAS524312 FKO524309:FKO524312 FUK524309:FUK524312 GEG524309:GEG524312 GOC524309:GOC524312 GXY524309:GXY524312 HHU524309:HHU524312 HRQ524309:HRQ524312 IBM524309:IBM524312 ILI524309:ILI524312 IVE524309:IVE524312 JFA524309:JFA524312 JOW524309:JOW524312 JYS524309:JYS524312 KIO524309:KIO524312 KSK524309:KSK524312 LCG524309:LCG524312 LMC524309:LMC524312 LVY524309:LVY524312 MFU524309:MFU524312 MPQ524309:MPQ524312 MZM524309:MZM524312 NJI524309:NJI524312 NTE524309:NTE524312 ODA524309:ODA524312 OMW524309:OMW524312 OWS524309:OWS524312 PGO524309:PGO524312 PQK524309:PQK524312 QAG524309:QAG524312 QKC524309:QKC524312 QTY524309:QTY524312 RDU524309:RDU524312 RNQ524309:RNQ524312 RXM524309:RXM524312 SHI524309:SHI524312 SRE524309:SRE524312 TBA524309:TBA524312 TKW524309:TKW524312 TUS524309:TUS524312 UEO524309:UEO524312 UOK524309:UOK524312 UYG524309:UYG524312 VIC524309:VIC524312 VRY524309:VRY524312 WBU524309:WBU524312 WLQ524309:WLQ524312 WVM524309:WVM524312 E589845:E589848 JA589845:JA589848 SW589845:SW589848 ACS589845:ACS589848 AMO589845:AMO589848 AWK589845:AWK589848 BGG589845:BGG589848 BQC589845:BQC589848 BZY589845:BZY589848 CJU589845:CJU589848 CTQ589845:CTQ589848 DDM589845:DDM589848 DNI589845:DNI589848 DXE589845:DXE589848 EHA589845:EHA589848 EQW589845:EQW589848 FAS589845:FAS589848 FKO589845:FKO589848 FUK589845:FUK589848 GEG589845:GEG589848 GOC589845:GOC589848 GXY589845:GXY589848 HHU589845:HHU589848 HRQ589845:HRQ589848 IBM589845:IBM589848 ILI589845:ILI589848 IVE589845:IVE589848 JFA589845:JFA589848 JOW589845:JOW589848 JYS589845:JYS589848 KIO589845:KIO589848 KSK589845:KSK589848 LCG589845:LCG589848 LMC589845:LMC589848 LVY589845:LVY589848 MFU589845:MFU589848 MPQ589845:MPQ589848 MZM589845:MZM589848 NJI589845:NJI589848 NTE589845:NTE589848 ODA589845:ODA589848 OMW589845:OMW589848 OWS589845:OWS589848 PGO589845:PGO589848 PQK589845:PQK589848 QAG589845:QAG589848 QKC589845:QKC589848 QTY589845:QTY589848 RDU589845:RDU589848 RNQ589845:RNQ589848 RXM589845:RXM589848 SHI589845:SHI589848 SRE589845:SRE589848 TBA589845:TBA589848 TKW589845:TKW589848 TUS589845:TUS589848 UEO589845:UEO589848 UOK589845:UOK589848 UYG589845:UYG589848 VIC589845:VIC589848 VRY589845:VRY589848 WBU589845:WBU589848 WLQ589845:WLQ589848 WVM589845:WVM589848 E655381:E655384 JA655381:JA655384 SW655381:SW655384 ACS655381:ACS655384 AMO655381:AMO655384 AWK655381:AWK655384 BGG655381:BGG655384 BQC655381:BQC655384 BZY655381:BZY655384 CJU655381:CJU655384 CTQ655381:CTQ655384 DDM655381:DDM655384 DNI655381:DNI655384 DXE655381:DXE655384 EHA655381:EHA655384 EQW655381:EQW655384 FAS655381:FAS655384 FKO655381:FKO655384 FUK655381:FUK655384 GEG655381:GEG655384 GOC655381:GOC655384 GXY655381:GXY655384 HHU655381:HHU655384 HRQ655381:HRQ655384 IBM655381:IBM655384 ILI655381:ILI655384 IVE655381:IVE655384 JFA655381:JFA655384 JOW655381:JOW655384 JYS655381:JYS655384 KIO655381:KIO655384 KSK655381:KSK655384 LCG655381:LCG655384 LMC655381:LMC655384 LVY655381:LVY655384 MFU655381:MFU655384 MPQ655381:MPQ655384 MZM655381:MZM655384 NJI655381:NJI655384 NTE655381:NTE655384 ODA655381:ODA655384 OMW655381:OMW655384 OWS655381:OWS655384 PGO655381:PGO655384 PQK655381:PQK655384 QAG655381:QAG655384 QKC655381:QKC655384 QTY655381:QTY655384 RDU655381:RDU655384 RNQ655381:RNQ655384 RXM655381:RXM655384 SHI655381:SHI655384 SRE655381:SRE655384 TBA655381:TBA655384 TKW655381:TKW655384 TUS655381:TUS655384 UEO655381:UEO655384 UOK655381:UOK655384 UYG655381:UYG655384 VIC655381:VIC655384 VRY655381:VRY655384 WBU655381:WBU655384 WLQ655381:WLQ655384 WVM655381:WVM655384 E720917:E720920 JA720917:JA720920 SW720917:SW720920 ACS720917:ACS720920 AMO720917:AMO720920 AWK720917:AWK720920 BGG720917:BGG720920 BQC720917:BQC720920 BZY720917:BZY720920 CJU720917:CJU720920 CTQ720917:CTQ720920 DDM720917:DDM720920 DNI720917:DNI720920 DXE720917:DXE720920 EHA720917:EHA720920 EQW720917:EQW720920 FAS720917:FAS720920 FKO720917:FKO720920 FUK720917:FUK720920 GEG720917:GEG720920 GOC720917:GOC720920 GXY720917:GXY720920 HHU720917:HHU720920 HRQ720917:HRQ720920 IBM720917:IBM720920 ILI720917:ILI720920 IVE720917:IVE720920 JFA720917:JFA720920 JOW720917:JOW720920 JYS720917:JYS720920 KIO720917:KIO720920 KSK720917:KSK720920 LCG720917:LCG720920 LMC720917:LMC720920 LVY720917:LVY720920 MFU720917:MFU720920 MPQ720917:MPQ720920 MZM720917:MZM720920 NJI720917:NJI720920 NTE720917:NTE720920 ODA720917:ODA720920 OMW720917:OMW720920 OWS720917:OWS720920 PGO720917:PGO720920 PQK720917:PQK720920 QAG720917:QAG720920 QKC720917:QKC720920 QTY720917:QTY720920 RDU720917:RDU720920 RNQ720917:RNQ720920 RXM720917:RXM720920 SHI720917:SHI720920 SRE720917:SRE720920 TBA720917:TBA720920 TKW720917:TKW720920 TUS720917:TUS720920 UEO720917:UEO720920 UOK720917:UOK720920 UYG720917:UYG720920 VIC720917:VIC720920 VRY720917:VRY720920 WBU720917:WBU720920 WLQ720917:WLQ720920 WVM720917:WVM720920 E786453:E786456 JA786453:JA786456 SW786453:SW786456 ACS786453:ACS786456 AMO786453:AMO786456 AWK786453:AWK786456 BGG786453:BGG786456 BQC786453:BQC786456 BZY786453:BZY786456 CJU786453:CJU786456 CTQ786453:CTQ786456 DDM786453:DDM786456 DNI786453:DNI786456 DXE786453:DXE786456 EHA786453:EHA786456 EQW786453:EQW786456 FAS786453:FAS786456 FKO786453:FKO786456 FUK786453:FUK786456 GEG786453:GEG786456 GOC786453:GOC786456 GXY786453:GXY786456 HHU786453:HHU786456 HRQ786453:HRQ786456 IBM786453:IBM786456 ILI786453:ILI786456 IVE786453:IVE786456 JFA786453:JFA786456 JOW786453:JOW786456 JYS786453:JYS786456 KIO786453:KIO786456 KSK786453:KSK786456 LCG786453:LCG786456 LMC786453:LMC786456 LVY786453:LVY786456 MFU786453:MFU786456 MPQ786453:MPQ786456 MZM786453:MZM786456 NJI786453:NJI786456 NTE786453:NTE786456 ODA786453:ODA786456 OMW786453:OMW786456 OWS786453:OWS786456 PGO786453:PGO786456 PQK786453:PQK786456 QAG786453:QAG786456 QKC786453:QKC786456 QTY786453:QTY786456 RDU786453:RDU786456 RNQ786453:RNQ786456 RXM786453:RXM786456 SHI786453:SHI786456 SRE786453:SRE786456 TBA786453:TBA786456 TKW786453:TKW786456 TUS786453:TUS786456 UEO786453:UEO786456 UOK786453:UOK786456 UYG786453:UYG786456 VIC786453:VIC786456 VRY786453:VRY786456 WBU786453:WBU786456 WLQ786453:WLQ786456 WVM786453:WVM786456 E851989:E851992 JA851989:JA851992 SW851989:SW851992 ACS851989:ACS851992 AMO851989:AMO851992 AWK851989:AWK851992 BGG851989:BGG851992 BQC851989:BQC851992 BZY851989:BZY851992 CJU851989:CJU851992 CTQ851989:CTQ851992 DDM851989:DDM851992 DNI851989:DNI851992 DXE851989:DXE851992 EHA851989:EHA851992 EQW851989:EQW851992 FAS851989:FAS851992 FKO851989:FKO851992 FUK851989:FUK851992 GEG851989:GEG851992 GOC851989:GOC851992 GXY851989:GXY851992 HHU851989:HHU851992 HRQ851989:HRQ851992 IBM851989:IBM851992 ILI851989:ILI851992 IVE851989:IVE851992 JFA851989:JFA851992 JOW851989:JOW851992 JYS851989:JYS851992 KIO851989:KIO851992 KSK851989:KSK851992 LCG851989:LCG851992 LMC851989:LMC851992 LVY851989:LVY851992 MFU851989:MFU851992 MPQ851989:MPQ851992 MZM851989:MZM851992 NJI851989:NJI851992 NTE851989:NTE851992 ODA851989:ODA851992 OMW851989:OMW851992 OWS851989:OWS851992 PGO851989:PGO851992 PQK851989:PQK851992 QAG851989:QAG851992 QKC851989:QKC851992 QTY851989:QTY851992 RDU851989:RDU851992 RNQ851989:RNQ851992 RXM851989:RXM851992 SHI851989:SHI851992 SRE851989:SRE851992 TBA851989:TBA851992 TKW851989:TKW851992 TUS851989:TUS851992 UEO851989:UEO851992 UOK851989:UOK851992 UYG851989:UYG851992 VIC851989:VIC851992 VRY851989:VRY851992 WBU851989:WBU851992 WLQ851989:WLQ851992 WVM851989:WVM851992 E917525:E917528 JA917525:JA917528 SW917525:SW917528 ACS917525:ACS917528 AMO917525:AMO917528 AWK917525:AWK917528 BGG917525:BGG917528 BQC917525:BQC917528 BZY917525:BZY917528 CJU917525:CJU917528 CTQ917525:CTQ917528 DDM917525:DDM917528 DNI917525:DNI917528 DXE917525:DXE917528 EHA917525:EHA917528 EQW917525:EQW917528 FAS917525:FAS917528 FKO917525:FKO917528 FUK917525:FUK917528 GEG917525:GEG917528 GOC917525:GOC917528 GXY917525:GXY917528 HHU917525:HHU917528 HRQ917525:HRQ917528 IBM917525:IBM917528 ILI917525:ILI917528 IVE917525:IVE917528 JFA917525:JFA917528 JOW917525:JOW917528 JYS917525:JYS917528 KIO917525:KIO917528 KSK917525:KSK917528 LCG917525:LCG917528 LMC917525:LMC917528 LVY917525:LVY917528 MFU917525:MFU917528 MPQ917525:MPQ917528 MZM917525:MZM917528 NJI917525:NJI917528 NTE917525:NTE917528 ODA917525:ODA917528 OMW917525:OMW917528 OWS917525:OWS917528 PGO917525:PGO917528 PQK917525:PQK917528 QAG917525:QAG917528 QKC917525:QKC917528 QTY917525:QTY917528 RDU917525:RDU917528 RNQ917525:RNQ917528 RXM917525:RXM917528 SHI917525:SHI917528 SRE917525:SRE917528 TBA917525:TBA917528 TKW917525:TKW917528 TUS917525:TUS917528 UEO917525:UEO917528 UOK917525:UOK917528 UYG917525:UYG917528 VIC917525:VIC917528 VRY917525:VRY917528 WBU917525:WBU917528 WLQ917525:WLQ917528 WVM917525:WVM917528 E983061:E983064 JA983061:JA983064 SW983061:SW983064 ACS983061:ACS983064 AMO983061:AMO983064 AWK983061:AWK983064 BGG983061:BGG983064 BQC983061:BQC983064 BZY983061:BZY983064 CJU983061:CJU983064 CTQ983061:CTQ983064 DDM983061:DDM983064 DNI983061:DNI983064 DXE983061:DXE983064 EHA983061:EHA983064 EQW983061:EQW983064 FAS983061:FAS983064 FKO983061:FKO983064 FUK983061:FUK983064 GEG983061:GEG983064 GOC983061:GOC983064 GXY983061:GXY983064 HHU983061:HHU983064 HRQ983061:HRQ983064 IBM983061:IBM983064 ILI983061:ILI983064 IVE983061:IVE983064 JFA983061:JFA983064 JOW983061:JOW983064 JYS983061:JYS983064 KIO983061:KIO983064 KSK983061:KSK983064 LCG983061:LCG983064 LMC983061:LMC983064 LVY983061:LVY983064 MFU983061:MFU983064 MPQ983061:MPQ983064 MZM983061:MZM983064 NJI983061:NJI983064 NTE983061:NTE983064 ODA983061:ODA983064 OMW983061:OMW983064 OWS983061:OWS983064 PGO983061:PGO983064 PQK983061:PQK983064 QAG983061:QAG983064 QKC983061:QKC983064 QTY983061:QTY983064 RDU983061:RDU983064 RNQ983061:RNQ983064 RXM983061:RXM983064 SHI983061:SHI983064 SRE983061:SRE983064 TBA983061:TBA983064 TKW983061:TKW983064 TUS983061:TUS983064 UEO983061:UEO983064 UOK983061:UOK983064 UYG983061:UYG983064 VIC983061:VIC983064 VRY983061:VRY983064 WBU983061:WBU983064 WLQ983061:WLQ983064 WVM983061:WVM983064" xr:uid="{CB0F9E33-0A67-4B4B-BB2A-7E2D287F99E0}">
      <formula1>0.01</formula1>
      <formula2>1</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46</vt:i4>
      </vt:variant>
    </vt:vector>
  </HeadingPairs>
  <TitlesOfParts>
    <vt:vector size="48" baseType="lpstr">
      <vt:lpstr>reliquat à la titularisation</vt:lpstr>
      <vt:lpstr>incidence du temps partiel</vt:lpstr>
      <vt:lpstr>ANREEL</vt:lpstr>
      <vt:lpstr>ANSINIT</vt:lpstr>
      <vt:lpstr>ANSREEL1</vt:lpstr>
      <vt:lpstr>ANSREEL2</vt:lpstr>
      <vt:lpstr>ANSREEL3</vt:lpstr>
      <vt:lpstr>ANSTHEO1</vt:lpstr>
      <vt:lpstr>ANSTHEO2</vt:lpstr>
      <vt:lpstr>ANSTHEO3</vt:lpstr>
      <vt:lpstr>ANTHEO</vt:lpstr>
      <vt:lpstr>DEBPER1</vt:lpstr>
      <vt:lpstr>DEBPER2</vt:lpstr>
      <vt:lpstr>DEBPER3</vt:lpstr>
      <vt:lpstr>DEBSTG</vt:lpstr>
      <vt:lpstr>DURINIT</vt:lpstr>
      <vt:lpstr>DURREEL</vt:lpstr>
      <vt:lpstr>DURREEL1</vt:lpstr>
      <vt:lpstr>DURREEL2</vt:lpstr>
      <vt:lpstr>DURREEL3</vt:lpstr>
      <vt:lpstr>DURREELS</vt:lpstr>
      <vt:lpstr>DURTHEO</vt:lpstr>
      <vt:lpstr>DURTHEO1</vt:lpstr>
      <vt:lpstr>DURTHEO2</vt:lpstr>
      <vt:lpstr>DURTHEO3</vt:lpstr>
      <vt:lpstr>FINSTG</vt:lpstr>
      <vt:lpstr>FINSTGTHEO</vt:lpstr>
      <vt:lpstr>JOURREEL</vt:lpstr>
      <vt:lpstr>JOURSINIT</vt:lpstr>
      <vt:lpstr>JOURSREEL1</vt:lpstr>
      <vt:lpstr>JOURSREEL2</vt:lpstr>
      <vt:lpstr>JOURSREEL3</vt:lpstr>
      <vt:lpstr>JOURSTHEO1</vt:lpstr>
      <vt:lpstr>JOURSTHEO2</vt:lpstr>
      <vt:lpstr>JOURSTHEO3</vt:lpstr>
      <vt:lpstr>JOURTHEO</vt:lpstr>
      <vt:lpstr>MOIREEL</vt:lpstr>
      <vt:lpstr>MOISINIT</vt:lpstr>
      <vt:lpstr>MOISREEL1</vt:lpstr>
      <vt:lpstr>MOISREEL2</vt:lpstr>
      <vt:lpstr>MOISREEL3</vt:lpstr>
      <vt:lpstr>MOISTHEO1</vt:lpstr>
      <vt:lpstr>MOISTHEO2</vt:lpstr>
      <vt:lpstr>MOISTHEO3</vt:lpstr>
      <vt:lpstr>MOITHEO</vt:lpstr>
      <vt:lpstr>TAUXPER1</vt:lpstr>
      <vt:lpstr>TAUXPER2</vt:lpstr>
      <vt:lpstr>TAUXPER3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MAHIER</dc:creator>
  <cp:lastModifiedBy>Marlène GIROD</cp:lastModifiedBy>
  <dcterms:created xsi:type="dcterms:W3CDTF">2023-02-10T09:22:48Z</dcterms:created>
  <dcterms:modified xsi:type="dcterms:W3CDTF">2023-03-10T08:17:28Z</dcterms:modified>
</cp:coreProperties>
</file>