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.girod\Desktop\modèles d'arrêtés\"/>
    </mc:Choice>
  </mc:AlternateContent>
  <xr:revisionPtr revIDLastSave="0" documentId="13_ncr:1_{5B0C8146-C82C-41D5-9C5B-4054B6D4B53C}" xr6:coauthVersionLast="47" xr6:coauthVersionMax="47" xr10:uidLastSave="{00000000-0000-0000-0000-000000000000}"/>
  <bookViews>
    <workbookView xWindow="28680" yWindow="-120" windowWidth="29040" windowHeight="15840" xr2:uid="{D60C918E-CB20-4E1F-96B8-3A97A3C09A84}"/>
  </bookViews>
  <sheets>
    <sheet name="RELIQUAT A MENTIO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E11" i="1" l="1"/>
  <c r="E21" i="1" l="1"/>
  <c r="C22" i="1" s="1"/>
  <c r="E22" i="1" s="1"/>
  <c r="E9" i="1"/>
  <c r="H10" i="1"/>
  <c r="H6" i="1"/>
  <c r="C12" i="1" l="1"/>
  <c r="H12" i="1"/>
  <c r="C23" i="1" l="1"/>
  <c r="E23" i="1" s="1"/>
  <c r="H11" i="1"/>
  <c r="K11" i="1" s="1"/>
  <c r="E12" i="1"/>
  <c r="C13" i="1" s="1"/>
  <c r="C24" i="1" l="1"/>
  <c r="E24" i="1" s="1"/>
  <c r="E13" i="1"/>
  <c r="C14" i="1" s="1"/>
  <c r="E14" i="1" s="1"/>
</calcChain>
</file>

<file path=xl/sharedStrings.xml><?xml version="1.0" encoding="utf-8"?>
<sst xmlns="http://schemas.openxmlformats.org/spreadsheetml/2006/main" count="22" uniqueCount="17">
  <si>
    <t>JOURS</t>
  </si>
  <si>
    <t>1 a : 100%</t>
  </si>
  <si>
    <t>AN(S)</t>
  </si>
  <si>
    <t>MOIS</t>
  </si>
  <si>
    <t>JOUR(S)</t>
  </si>
  <si>
    <t>an(s)</t>
  </si>
  <si>
    <t>mois</t>
  </si>
  <si>
    <t>jour(s)</t>
  </si>
  <si>
    <t>Compléter les cases :
Pour les dates, mettre en format jj/mm/aaaa</t>
  </si>
  <si>
    <t xml:space="preserve">CALCUL DU RELIQUAT D'ANCIENNETE 
DANS UN ARRETE </t>
  </si>
  <si>
    <t>CAS 1 : le dernier acte avant l'arrêté à prendre mentionne un reliquat d'ancienneté</t>
  </si>
  <si>
    <t>CAS 2 : le dernier acte avant l'arrêté à prendre est un arrêté sans reliquat d'ancienneté</t>
  </si>
  <si>
    <t xml:space="preserve">Date d'effet de l'arrêté à prendre </t>
  </si>
  <si>
    <t>Date d'effet du dernier arrêté avant l'arrêté à prendre 
("sans reliquat d'ancienneté" mentionné dans cet acte)</t>
  </si>
  <si>
    <t xml:space="preserve">Reliquat d'ancienneté mentionné
 dans l'arrêté précédant l'arrêté à prendre </t>
  </si>
  <si>
    <t xml:space="preserve">Date d'effet du dernier arrêté avant l'arrêté à prendre </t>
  </si>
  <si>
    <t xml:space="preserve">Reliquat d'ancienneté 
à mentionner dans l'arrêté à prendre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</si>
</sst>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4"/>
      <color rgb="FF000000"/>
      <name val="Tahoma"/>
      <family val="2"/>
    </font>
    <font>
      <sz val="10"/>
      <color rgb="FF000000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4"/>
      <name val="Tahoma"/>
      <family val="2"/>
    </font>
    <font>
      <sz val="10"/>
      <color rgb="FFFFFFFF"/>
      <name val="Tahoma"/>
      <family val="2"/>
    </font>
    <font>
      <sz val="6"/>
      <color rgb="FFFF0000"/>
      <name val="Tahoma"/>
      <family val="2"/>
    </font>
    <font>
      <b/>
      <sz val="12"/>
      <name val="Tahoma"/>
      <family val="2"/>
    </font>
    <font>
      <sz val="11"/>
      <color theme="1"/>
      <name val="Calibri"/>
      <family val="2"/>
    </font>
    <font>
      <b/>
      <sz val="10"/>
      <color rgb="FF548235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2"/>
      <color theme="0"/>
      <name val="Tahoma"/>
      <family val="2"/>
    </font>
    <font>
      <sz val="10"/>
      <color theme="0"/>
      <name val="Tahoma"/>
      <family val="2"/>
    </font>
    <font>
      <sz val="6"/>
      <color theme="0"/>
      <name val="Tahoma"/>
      <family val="2"/>
    </font>
    <font>
      <b/>
      <sz val="14"/>
      <name val="Tahoma"/>
      <family val="2"/>
    </font>
    <font>
      <b/>
      <sz val="10"/>
      <color theme="4" tint="0.79998168889431442"/>
      <name val="Century Gothic"/>
      <family val="2"/>
    </font>
    <font>
      <sz val="11"/>
      <color theme="4" tint="0.79998168889431442"/>
      <name val="Tahoma"/>
      <family val="2"/>
    </font>
    <font>
      <b/>
      <sz val="20"/>
      <color theme="0"/>
      <name val="Century Gothic"/>
      <family val="2"/>
    </font>
    <font>
      <sz val="11"/>
      <color theme="0"/>
      <name val="Calibri"/>
      <family val="2"/>
    </font>
    <font>
      <b/>
      <sz val="15"/>
      <color theme="4" tint="0.79998168889431442"/>
      <name val="Century Gothic"/>
      <family val="2"/>
    </font>
    <font>
      <sz val="10"/>
      <color rgb="FFFF0000"/>
      <name val="Tahoma"/>
      <family val="2"/>
    </font>
    <font>
      <sz val="8"/>
      <color rgb="FFFF0000"/>
      <name val="Tahoma"/>
      <family val="2"/>
    </font>
    <font>
      <b/>
      <sz val="11"/>
      <color rgb="FFFF0000"/>
      <name val="Tahoma"/>
      <family val="2"/>
    </font>
    <font>
      <sz val="11"/>
      <color theme="0"/>
      <name val="Tahoma"/>
      <family val="2"/>
    </font>
    <font>
      <sz val="14"/>
      <color theme="0"/>
      <name val="Tahoma"/>
      <family val="2"/>
    </font>
    <font>
      <sz val="8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1" fillId="0" borderId="0" xfId="0" applyFont="1"/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" fillId="9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1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1" fontId="1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2" fontId="17" fillId="7" borderId="0" xfId="0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6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2" fillId="0" borderId="0" xfId="0" applyFont="1"/>
    <xf numFmtId="2" fontId="17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3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vertical="center"/>
    </xf>
    <xf numFmtId="14" fontId="7" fillId="3" borderId="6" xfId="0" applyNumberFormat="1" applyFont="1" applyFill="1" applyBorder="1" applyAlignment="1" applyProtection="1">
      <alignment horizontal="center" vertical="center"/>
      <protection locked="0"/>
    </xf>
    <xf numFmtId="14" fontId="7" fillId="3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0" xfId="0" applyNumberFormat="1" applyFont="1" applyFill="1" applyAlignment="1">
      <alignment horizontal="center" vertical="center" wrapText="1"/>
    </xf>
    <xf numFmtId="14" fontId="15" fillId="0" borderId="0" xfId="0" applyNumberFormat="1" applyFont="1" applyAlignment="1">
      <alignment horizontal="left" vertical="center" indent="3"/>
    </xf>
    <xf numFmtId="14" fontId="7" fillId="3" borderId="5" xfId="0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1" fontId="10" fillId="5" borderId="6" xfId="0" applyNumberFormat="1" applyFont="1" applyFill="1" applyBorder="1" applyAlignment="1">
      <alignment horizontal="right" vertical="center"/>
    </xf>
    <xf numFmtId="1" fontId="10" fillId="5" borderId="4" xfId="0" applyNumberFormat="1" applyFont="1" applyFill="1" applyBorder="1" applyAlignment="1">
      <alignment horizontal="right" vertical="center"/>
    </xf>
    <xf numFmtId="14" fontId="28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right" vertical="center" indent="1"/>
    </xf>
    <xf numFmtId="0" fontId="3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460802</xdr:colOff>
      <xdr:row>1</xdr:row>
      <xdr:rowOff>38100</xdr:rowOff>
    </xdr:from>
    <xdr:to>
      <xdr:col>10</xdr:col>
      <xdr:colOff>226319</xdr:colOff>
      <xdr:row>1</xdr:row>
      <xdr:rowOff>754764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05A66C9-E493-F2B1-C379-F5D2E3CA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3952" y="200025"/>
          <a:ext cx="1607652" cy="71666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2</xdr:row>
      <xdr:rowOff>57150</xdr:rowOff>
    </xdr:from>
    <xdr:to>
      <xdr:col>5</xdr:col>
      <xdr:colOff>103</xdr:colOff>
      <xdr:row>2</xdr:row>
      <xdr:rowOff>342976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5860055-F290-6A98-5F33-A97A713C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799" y="1276350"/>
          <a:ext cx="466829" cy="285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DG50">
      <a:dk1>
        <a:sysClr val="windowText" lastClr="000000"/>
      </a:dk1>
      <a:lt1>
        <a:sysClr val="window" lastClr="FFFFFF"/>
      </a:lt1>
      <a:dk2>
        <a:srgbClr val="B487C0"/>
      </a:dk2>
      <a:lt2>
        <a:srgbClr val="D57284"/>
      </a:lt2>
      <a:accent1>
        <a:srgbClr val="C9435B"/>
      </a:accent1>
      <a:accent2>
        <a:srgbClr val="62386A"/>
      </a:accent2>
      <a:accent3>
        <a:srgbClr val="7E2535"/>
      </a:accent3>
      <a:accent4>
        <a:srgbClr val="D1BC4B"/>
      </a:accent4>
      <a:accent5>
        <a:srgbClr val="5C9FA3"/>
      </a:accent5>
      <a:accent6>
        <a:srgbClr val="606BB4"/>
      </a:accent6>
      <a:hlink>
        <a:srgbClr val="62386A"/>
      </a:hlink>
      <a:folHlink>
        <a:srgbClr val="330A4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59E9-71BF-45F0-9321-5F16C04870BB}">
  <dimension ref="A1:T25"/>
  <sheetViews>
    <sheetView showGridLines="0" showRowColHeaders="0" tabSelected="1" topLeftCell="B1" workbookViewId="0">
      <selection activeCell="E20" sqref="E20:F20"/>
    </sheetView>
  </sheetViews>
  <sheetFormatPr baseColWidth="10" defaultColWidth="0" defaultRowHeight="15" customHeight="1" zeroHeight="1" x14ac:dyDescent="0.25"/>
  <cols>
    <col min="1" max="1" width="1.28515625" style="1" hidden="1" customWidth="1"/>
    <col min="2" max="2" width="5.140625" style="1" customWidth="1"/>
    <col min="3" max="3" width="26" style="1" customWidth="1"/>
    <col min="4" max="4" width="34.28515625" style="1" customWidth="1"/>
    <col min="5" max="5" width="7.7109375" style="1" customWidth="1"/>
    <col min="6" max="6" width="7.28515625" style="1" customWidth="1"/>
    <col min="7" max="7" width="10.7109375" style="1" customWidth="1"/>
    <col min="8" max="8" width="8.42578125" style="1" customWidth="1"/>
    <col min="9" max="9" width="9.28515625" style="1" customWidth="1"/>
    <col min="10" max="10" width="10" style="1" customWidth="1"/>
    <col min="11" max="11" width="11.5703125" style="1" customWidth="1"/>
    <col min="12" max="12" width="9.28515625" style="1" hidden="1" customWidth="1"/>
    <col min="13" max="20" width="0" style="1" hidden="1" customWidth="1"/>
    <col min="21" max="16384" width="11.5703125" style="1" hidden="1"/>
  </cols>
  <sheetData>
    <row r="1" spans="2:20" s="3" customFormat="1" ht="12.75" customHeight="1" x14ac:dyDescent="0.25">
      <c r="B1" s="29" t="s">
        <v>9</v>
      </c>
      <c r="C1" s="29"/>
      <c r="D1" s="29"/>
      <c r="E1" s="29"/>
      <c r="F1" s="29"/>
      <c r="G1" s="29"/>
      <c r="H1" s="4"/>
      <c r="I1" s="4"/>
      <c r="J1" s="4"/>
      <c r="K1" s="4"/>
    </row>
    <row r="2" spans="2:20" s="3" customFormat="1" ht="67.5" customHeight="1" x14ac:dyDescent="0.25">
      <c r="B2" s="29"/>
      <c r="C2" s="29"/>
      <c r="D2" s="29"/>
      <c r="E2" s="29"/>
      <c r="F2" s="29"/>
      <c r="G2" s="29"/>
      <c r="H2" s="4"/>
      <c r="I2" s="4"/>
      <c r="J2" s="4"/>
      <c r="K2" s="4"/>
    </row>
    <row r="3" spans="2:20" s="3" customFormat="1" ht="46.5" customHeight="1" x14ac:dyDescent="0.2">
      <c r="B3" s="5"/>
      <c r="C3" s="48" t="s">
        <v>8</v>
      </c>
      <c r="D3" s="48"/>
      <c r="E3" s="6"/>
      <c r="F3" s="6"/>
      <c r="G3" s="7"/>
      <c r="H3" s="8"/>
      <c r="I3" s="8"/>
      <c r="J3" s="8"/>
      <c r="K3" s="9"/>
    </row>
    <row r="4" spans="2:20" s="3" customFormat="1" ht="21" customHeight="1" x14ac:dyDescent="0.25">
      <c r="B4" s="30" t="s">
        <v>10</v>
      </c>
      <c r="C4" s="30"/>
      <c r="D4" s="30"/>
      <c r="E4" s="30"/>
      <c r="F4" s="30"/>
      <c r="G4" s="30"/>
      <c r="H4" s="30"/>
      <c r="I4" s="30"/>
      <c r="J4" s="30"/>
      <c r="K4" s="30"/>
    </row>
    <row r="5" spans="2:20" s="3" customFormat="1" ht="14.25" customHeight="1" x14ac:dyDescent="0.25">
      <c r="B5" s="10"/>
      <c r="C5" s="11"/>
      <c r="D5" s="11"/>
      <c r="E5" s="11"/>
      <c r="F5" s="11"/>
      <c r="G5" s="7"/>
      <c r="H5" s="8"/>
      <c r="I5" s="8"/>
      <c r="J5" s="8"/>
      <c r="K5" s="9"/>
    </row>
    <row r="6" spans="2:20" s="3" customFormat="1" ht="33" customHeight="1" x14ac:dyDescent="0.2">
      <c r="B6" s="5"/>
      <c r="C6" s="37" t="s">
        <v>12</v>
      </c>
      <c r="D6" s="38"/>
      <c r="E6" s="32"/>
      <c r="F6" s="33"/>
      <c r="G6" s="28">
        <f>DAYS360(E7,E6)</f>
        <v>0</v>
      </c>
      <c r="H6" s="27">
        <f>IF(AND(MONTH(E6)=2,DAY(E6)=28),DAYS360(E6,E10)+3,IF(AND(MONTH(E6)=2,DAY(E6)=29),DAYS360(E6,E10)+2,IF(AND(MONTH(E10)=2,DAY(E10)=28),DAYS360(E6,E10)+3,IF(AND(MONTH(E10)=2,DAY(E10)=29),DAYS360(E6,E10)+2,IF(DAY(E10)=31,DAYS360(E6,E10),DAYS360(E6,E10)+0)))))</f>
        <v>0</v>
      </c>
      <c r="I6" s="27"/>
      <c r="J6" s="23"/>
      <c r="K6" s="24"/>
      <c r="L6" s="9"/>
    </row>
    <row r="7" spans="2:20" s="3" customFormat="1" ht="33" customHeight="1" x14ac:dyDescent="0.2">
      <c r="B7" s="5"/>
      <c r="C7" s="37" t="s">
        <v>15</v>
      </c>
      <c r="D7" s="38"/>
      <c r="E7" s="36"/>
      <c r="F7" s="36"/>
      <c r="G7" s="28">
        <f>E8*360+G8*30+I8</f>
        <v>0</v>
      </c>
      <c r="H7" s="26"/>
      <c r="I7" s="26"/>
      <c r="J7" s="24"/>
      <c r="K7" s="24"/>
      <c r="L7" s="9"/>
    </row>
    <row r="8" spans="2:20" s="3" customFormat="1" ht="33" customHeight="1" x14ac:dyDescent="0.2">
      <c r="B8" s="5"/>
      <c r="C8" s="39" t="s">
        <v>14</v>
      </c>
      <c r="D8" s="40"/>
      <c r="E8" s="2"/>
      <c r="F8" s="13" t="s">
        <v>5</v>
      </c>
      <c r="G8" s="2"/>
      <c r="H8" s="13" t="s">
        <v>6</v>
      </c>
      <c r="I8" s="2"/>
      <c r="J8" s="14" t="s">
        <v>7</v>
      </c>
      <c r="K8" s="12"/>
      <c r="L8" s="9"/>
    </row>
    <row r="9" spans="2:20" s="3" customFormat="1" ht="20.45" customHeight="1" x14ac:dyDescent="0.2">
      <c r="B9" s="5"/>
      <c r="C9" s="25"/>
      <c r="D9" s="25"/>
      <c r="E9" s="35">
        <f>DATE(YEAR(E7)-E8,MONTH(E7)-G8,DAY(E7)-I8)</f>
        <v>0</v>
      </c>
      <c r="F9" s="35"/>
      <c r="G9" s="35"/>
      <c r="H9" s="26"/>
      <c r="I9" s="26"/>
      <c r="J9" s="17"/>
      <c r="K9" s="17"/>
      <c r="L9" s="9"/>
    </row>
    <row r="10" spans="2:20" s="3" customFormat="1" ht="18" hidden="1" x14ac:dyDescent="0.2">
      <c r="B10" s="5"/>
      <c r="C10" s="25"/>
      <c r="D10" s="25"/>
      <c r="E10" s="46"/>
      <c r="F10" s="46"/>
      <c r="G10" s="17"/>
      <c r="H10" s="27">
        <f>IF((IF(AND(MONTH(E10)=2,DAY(E10)=28),DAYS360(E10,DATE(2012,3,14))+3,IF(AND(MONTH(E10)=2,DAY(E10)=29),DAYS360(E10,DATE(2012,3,14))+2,IF(AND(MONTH(DATE(2012,3,14))=2,DAY(DATE(2012,3,14))=28),DAYS360(E10,DATE(2012,3,14))+3,IF(AND(MONTH(DATE(2012,3,14))=2,DAY(DATE(2012,3,14))=29),DAYS360(E10,DATE(2012,3,14))+2,IF(DAY(DATE(2012,3,14))=31,DAYS360(E10,DATE(2012,3,14)),DAYS360(E10,DATE(2012,3,14))+0))))))&lt;0,0,(IF(AND(MONTH(E10)=2,DAY(E10)=28),DAYS360(E10,DATE(2012,3,14))+3,IF(AND(MONTH(E10)=2,DAY(E10)=29),DAYS360(E10,DATE(2012,3,14))+2,IF(AND(MONTH(DATE(2012,3,14))=2,DAY(DATE(2012,3,14))=28),DAYS360(E10,DATE(2012,3,14))+3,IF(AND(MONTH(DATE(2012,3,14))=2,DAY(DATE(2012,3,14))=29),DAYS360(E10,DATE(2012,3,14))+2,IF(DAY(DATE(2012,3,14))=31,DAYS360(E10,DATE(2012,3,14)),DAYS360(E10,DATE(2012,3,14))+0)))))))</f>
        <v>40394</v>
      </c>
      <c r="I10" s="27"/>
      <c r="J10" s="27"/>
      <c r="K10" s="17"/>
      <c r="L10" s="9"/>
    </row>
    <row r="11" spans="2:20" s="3" customFormat="1" ht="12.75" hidden="1" x14ac:dyDescent="0.2">
      <c r="B11" s="5"/>
      <c r="C11" s="15"/>
      <c r="D11" s="16"/>
      <c r="E11" s="47">
        <f>G7+G6</f>
        <v>0</v>
      </c>
      <c r="F11" s="47"/>
      <c r="G11" s="17" t="s">
        <v>0</v>
      </c>
      <c r="H11" s="27">
        <f>IF(E10&lt;DATE(2012,3,14),IF(AND(MONTH(DATE(2012,3,14))=2,DAY(DATE(2012,3,14))=28),DAYS360(DATE(2012,3,14),E11)+3,IF(AND(MONTH(DATE(2012,3,14))=2,DAY(DATE(2012,3,14))=29),DAYS360(DATE(2012,3,14),E11)+2,IF(AND(MONTH(E11)=2,DAY(E11)=28),DAYS360(DATE(2012,3,14),E11)+3,IF(AND(MONTH(E11)=2,DAY(E11)=29),DAYS360(DATE(2012,3,14),E11)+2,IF(DAY(E11)=31,DAYS360(DATE(2012,3,14),E11),DAYS360(DATE(2012,3,14),E11)+0))))),H12)</f>
        <v>-40394</v>
      </c>
      <c r="I11" s="27"/>
      <c r="J11" s="27" t="s">
        <v>1</v>
      </c>
      <c r="K11" s="27">
        <f>IF(H12&lt;360,H11,IF((H11+H10)&lt;360,H11,360-H10))</f>
        <v>-40394</v>
      </c>
      <c r="L11" s="9"/>
    </row>
    <row r="12" spans="2:20" s="3" customFormat="1" ht="24.95" customHeight="1" x14ac:dyDescent="0.2">
      <c r="B12" s="5"/>
      <c r="C12" s="15">
        <f>(E11/360)</f>
        <v>0</v>
      </c>
      <c r="D12" s="41" t="s">
        <v>16</v>
      </c>
      <c r="E12" s="44">
        <f>ROUNDDOWN(C12,0)</f>
        <v>0</v>
      </c>
      <c r="F12" s="45"/>
      <c r="G12" s="18" t="s">
        <v>2</v>
      </c>
      <c r="H12" s="27">
        <f>IF(AND(MONTH(E10)=2,DAY(E10)=28),DAYS360(E10,E11)+3,IF(AND(MONTH(E10)=2,DAY(E10)=29),DAYS360(E10,E11)+2,IF(AND(MONTH(E11)=2,DAY(E11)=28),DAYS360(E10,E11)+3,IF(AND(MONTH(E11)=2,DAY(E11)=29),DAYS360(E10,E11)+2,IF(DAY(E11)=31,DAYS360(E10,E11),DAYS360(E10,E11)+0)))))</f>
        <v>0</v>
      </c>
      <c r="I12" s="27"/>
      <c r="J12" s="23"/>
      <c r="K12" s="24"/>
      <c r="L12" s="9"/>
    </row>
    <row r="13" spans="2:20" s="3" customFormat="1" ht="24.95" customHeight="1" x14ac:dyDescent="0.2">
      <c r="B13" s="5"/>
      <c r="C13" s="15">
        <f>(C12-E12)*12</f>
        <v>0</v>
      </c>
      <c r="D13" s="42"/>
      <c r="E13" s="44">
        <f>ROUNDDOWN(C13,0)</f>
        <v>0</v>
      </c>
      <c r="F13" s="45"/>
      <c r="G13" s="18" t="s">
        <v>3</v>
      </c>
      <c r="H13" s="23"/>
      <c r="I13" s="23"/>
      <c r="J13" s="23"/>
      <c r="K13" s="24"/>
      <c r="L13" s="9"/>
    </row>
    <row r="14" spans="2:20" s="3" customFormat="1" ht="24.95" customHeight="1" x14ac:dyDescent="0.2">
      <c r="B14" s="5"/>
      <c r="C14" s="15">
        <f>(C13-E13)*30</f>
        <v>0</v>
      </c>
      <c r="D14" s="43"/>
      <c r="E14" s="44">
        <f>ROUND(C14,0)</f>
        <v>0</v>
      </c>
      <c r="F14" s="45"/>
      <c r="G14" s="18" t="s">
        <v>4</v>
      </c>
      <c r="H14" s="23"/>
      <c r="I14" s="23"/>
      <c r="J14" s="23"/>
      <c r="K14" s="24"/>
    </row>
    <row r="15" spans="2:20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19"/>
      <c r="L15" s="19"/>
      <c r="M15" s="19"/>
      <c r="N15" s="20"/>
      <c r="O15" s="19"/>
      <c r="P15" s="19"/>
      <c r="Q15" s="19"/>
      <c r="R15" s="19"/>
      <c r="S15" s="19"/>
      <c r="T15" s="19"/>
    </row>
    <row r="16" spans="2:20" ht="29.25" customHeight="1" x14ac:dyDescent="0.25">
      <c r="B16" s="31" t="s">
        <v>11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3:7" x14ac:dyDescent="0.25"/>
    <row r="18" spans="3:7" ht="1.5" customHeight="1" x14ac:dyDescent="0.25"/>
    <row r="19" spans="3:7" ht="33" customHeight="1" x14ac:dyDescent="0.25">
      <c r="C19" s="37" t="s">
        <v>12</v>
      </c>
      <c r="D19" s="38"/>
      <c r="E19" s="32"/>
      <c r="F19" s="33"/>
    </row>
    <row r="20" spans="3:7" ht="33" customHeight="1" x14ac:dyDescent="0.25">
      <c r="C20" s="39" t="s">
        <v>13</v>
      </c>
      <c r="D20" s="40"/>
      <c r="E20" s="32"/>
      <c r="F20" s="33"/>
    </row>
    <row r="21" spans="3:7" ht="15" customHeight="1" x14ac:dyDescent="0.25">
      <c r="C21" s="21"/>
      <c r="D21" s="16"/>
      <c r="E21" s="47">
        <f>IF(AND(MONTH(E20)=2,DAY(E20)=28),DAYS360(E20,E19)+3,IF(AND(MONTH(E20)=2,DAY(E20)=29),DAYS360(E20,E19)+2,IF(AND(MONTH(E19)=2,DAY(E19)=28),DAYS360(E20,E19)+3,IF(AND(MONTH(E19)=2,DAY(E19)=29),DAYS360(E20,E19)+2,IF(DAY(E19)=31,DAYS360(E20,E19),DAYS360(E20,E19)+0)))))</f>
        <v>0</v>
      </c>
      <c r="F21" s="47"/>
    </row>
    <row r="22" spans="3:7" ht="24.95" customHeight="1" x14ac:dyDescent="0.25">
      <c r="C22" s="22">
        <f>(E21/360)</f>
        <v>0</v>
      </c>
      <c r="D22" s="41" t="s">
        <v>16</v>
      </c>
      <c r="E22" s="44">
        <f>ROUNDDOWN(C22,0)</f>
        <v>0</v>
      </c>
      <c r="F22" s="45"/>
      <c r="G22" s="18" t="s">
        <v>2</v>
      </c>
    </row>
    <row r="23" spans="3:7" ht="24.95" customHeight="1" x14ac:dyDescent="0.25">
      <c r="C23" s="22">
        <f>(C22-E22)*12</f>
        <v>0</v>
      </c>
      <c r="D23" s="42"/>
      <c r="E23" s="44">
        <f>ROUNDDOWN(C23,0)</f>
        <v>0</v>
      </c>
      <c r="F23" s="45"/>
      <c r="G23" s="18" t="s">
        <v>3</v>
      </c>
    </row>
    <row r="24" spans="3:7" ht="24.95" customHeight="1" x14ac:dyDescent="0.25">
      <c r="C24" s="22">
        <f>(C23-E23)*30</f>
        <v>0</v>
      </c>
      <c r="D24" s="43"/>
      <c r="E24" s="44">
        <f>ROUND(C24,0)</f>
        <v>0</v>
      </c>
      <c r="F24" s="45"/>
      <c r="G24" s="18" t="s">
        <v>4</v>
      </c>
    </row>
    <row r="25" spans="3:7" ht="15" customHeight="1" x14ac:dyDescent="0.25"/>
  </sheetData>
  <mergeCells count="26">
    <mergeCell ref="E11:F11"/>
    <mergeCell ref="C6:D6"/>
    <mergeCell ref="C3:D3"/>
    <mergeCell ref="E21:F21"/>
    <mergeCell ref="E22:F22"/>
    <mergeCell ref="E23:F23"/>
    <mergeCell ref="E24:F24"/>
    <mergeCell ref="C19:D19"/>
    <mergeCell ref="C20:D20"/>
    <mergeCell ref="D22:D24"/>
    <mergeCell ref="B1:G2"/>
    <mergeCell ref="B4:K4"/>
    <mergeCell ref="B16:K16"/>
    <mergeCell ref="E19:F19"/>
    <mergeCell ref="E20:F20"/>
    <mergeCell ref="B15:J15"/>
    <mergeCell ref="E9:G9"/>
    <mergeCell ref="E7:F7"/>
    <mergeCell ref="C7:D7"/>
    <mergeCell ref="C8:D8"/>
    <mergeCell ref="D12:D14"/>
    <mergeCell ref="E12:F12"/>
    <mergeCell ref="E13:F13"/>
    <mergeCell ref="E14:F14"/>
    <mergeCell ref="E6:F6"/>
    <mergeCell ref="E10:F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RELIQUAT A MENTIONNER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Marlène GIROD</dc:creator>
  <cp:lastModifiedBy>Marlène GIROD</cp:lastModifiedBy>
  <dcterms:created xsi:type="dcterms:W3CDTF">2023-02-02T13:30:23Z</dcterms:created>
  <dcterms:modified xsi:type="dcterms:W3CDTF">2023-03-14T15:50:02Z</dcterms:modified>
</cp:coreProperties>
</file>