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Prime pouvoir d'achat\"/>
    </mc:Choice>
  </mc:AlternateContent>
  <xr:revisionPtr revIDLastSave="0" documentId="13_ncr:1_{A33C9BEC-2C52-4542-96C6-CCE7C6BEA7C7}" xr6:coauthVersionLast="47" xr6:coauthVersionMax="47" xr10:uidLastSave="{00000000-0000-0000-0000-000000000000}"/>
  <bookViews>
    <workbookView xWindow="28680" yWindow="-120" windowWidth="29040" windowHeight="15840" xr2:uid="{4BD3C60F-D334-4396-9F5A-C9BFCE262B7F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1" i="1" l="1"/>
  <c r="Y31" i="1"/>
  <c r="F31" i="1"/>
  <c r="P31" i="1" s="1"/>
  <c r="AA30" i="1"/>
  <c r="Y30" i="1"/>
  <c r="F30" i="1"/>
  <c r="P30" i="1" s="1"/>
  <c r="AA29" i="1"/>
  <c r="Y29" i="1"/>
  <c r="F29" i="1"/>
  <c r="P29" i="1" s="1"/>
  <c r="AA28" i="1"/>
  <c r="Y28" i="1"/>
  <c r="F28" i="1"/>
  <c r="G28" i="1" s="1"/>
  <c r="AA27" i="1"/>
  <c r="Y27" i="1"/>
  <c r="F27" i="1"/>
  <c r="AA26" i="1"/>
  <c r="Y26" i="1"/>
  <c r="F26" i="1"/>
  <c r="P26" i="1" s="1"/>
  <c r="AA25" i="1"/>
  <c r="Y25" i="1"/>
  <c r="F25" i="1"/>
  <c r="P25" i="1" s="1"/>
  <c r="AA24" i="1"/>
  <c r="Y24" i="1"/>
  <c r="F24" i="1"/>
  <c r="P24" i="1" s="1"/>
  <c r="AA23" i="1"/>
  <c r="Y23" i="1"/>
  <c r="F23" i="1"/>
  <c r="P23" i="1" s="1"/>
  <c r="AA22" i="1"/>
  <c r="Y22" i="1"/>
  <c r="R29" i="1" l="1"/>
  <c r="AB29" i="1" s="1"/>
  <c r="P27" i="1"/>
  <c r="R27" i="1" s="1"/>
  <c r="AB27" i="1" s="1"/>
  <c r="R26" i="1"/>
  <c r="AB26" i="1" s="1"/>
  <c r="P28" i="1"/>
  <c r="R30" i="1"/>
  <c r="AB30" i="1" s="1"/>
  <c r="R23" i="1"/>
  <c r="AB23" i="1" s="1"/>
  <c r="G25" i="1"/>
  <c r="I25" i="1" s="1"/>
  <c r="G31" i="1"/>
  <c r="G29" i="1"/>
  <c r="I29" i="1" s="1"/>
  <c r="K29" i="1" s="1"/>
  <c r="G30" i="1"/>
  <c r="I30" i="1" s="1"/>
  <c r="I28" i="1"/>
  <c r="K28" i="1" s="1"/>
  <c r="G27" i="1"/>
  <c r="I27" i="1" s="1"/>
  <c r="K27" i="1" s="1"/>
  <c r="R25" i="1"/>
  <c r="AB25" i="1" s="1"/>
  <c r="G26" i="1"/>
  <c r="I26" i="1" s="1"/>
  <c r="K26" i="1" s="1"/>
  <c r="G24" i="1"/>
  <c r="R24" i="1"/>
  <c r="AB24" i="1" s="1"/>
  <c r="G23" i="1"/>
  <c r="I23" i="1" s="1"/>
  <c r="K23" i="1" s="1"/>
  <c r="Q9" i="1"/>
  <c r="Q10" i="1"/>
  <c r="Q11" i="1"/>
  <c r="Q12" i="1"/>
  <c r="Q13" i="1"/>
  <c r="Q14" i="1"/>
  <c r="Q8" i="1"/>
  <c r="R31" i="1" l="1"/>
  <c r="AB31" i="1" s="1"/>
  <c r="R28" i="1"/>
  <c r="AB28" i="1" s="1"/>
  <c r="K30" i="1"/>
  <c r="K25" i="1"/>
  <c r="I31" i="1"/>
  <c r="K31" i="1" s="1"/>
  <c r="I24" i="1"/>
  <c r="K24" i="1" s="1"/>
  <c r="F22" i="1" l="1"/>
  <c r="G22" i="1" l="1"/>
  <c r="I22" i="1" s="1"/>
  <c r="K22" i="1" s="1"/>
  <c r="P22" i="1"/>
  <c r="R22" i="1" s="1"/>
  <c r="AB22" i="1" s="1"/>
</calcChain>
</file>

<file path=xl/sharedStrings.xml><?xml version="1.0" encoding="utf-8"?>
<sst xmlns="http://schemas.openxmlformats.org/spreadsheetml/2006/main" count="101" uniqueCount="39">
  <si>
    <t>Inférieure ou égale à 23 700 €</t>
  </si>
  <si>
    <t>Supérieure à 23 700 € et inférieure ou égale à 27 300 €</t>
  </si>
  <si>
    <t>Supérieure à 27 300 € et inférieure ou égale à 29 160 €</t>
  </si>
  <si>
    <t>Supérieure à 29 160 € et inférieure ou égale à 30 840 €</t>
  </si>
  <si>
    <t>Supérieure à 30 840 € et inférieure ou égale à 32 280 €</t>
  </si>
  <si>
    <t>Supérieure à 32 280 € et inférieure ou égale à 33 600 €</t>
  </si>
  <si>
    <t>Supérieure à 33 600 € et inférieure ou égale à 39 000 €</t>
  </si>
  <si>
    <t>heures</t>
  </si>
  <si>
    <t>heure</t>
  </si>
  <si>
    <t>an(s)</t>
  </si>
  <si>
    <t>mois</t>
  </si>
  <si>
    <t>jour(s)</t>
  </si>
  <si>
    <t>Nombre total de jours</t>
  </si>
  <si>
    <t xml:space="preserve">soit </t>
  </si>
  <si>
    <t>Montants accordés
selon votre délibération</t>
  </si>
  <si>
    <t>h</t>
  </si>
  <si>
    <t>min</t>
  </si>
  <si>
    <t>Tranche à prendre en compte :</t>
  </si>
  <si>
    <t>Plafond correspond</t>
  </si>
  <si>
    <t xml:space="preserve">Complétez les cases </t>
  </si>
  <si>
    <t>taux d'activité
 (100% si l'agent n'est pas à temps partiel)</t>
  </si>
  <si>
    <t>pour utiliser l'outil de calcul</t>
  </si>
  <si>
    <t>Montant maximum de la prime de pouvoir d'achat fixé par décret</t>
  </si>
  <si>
    <t>Rémunération brute perçue sur la période considérée</t>
  </si>
  <si>
    <t>Montant de la prime à verser à l'agent</t>
  </si>
  <si>
    <t>Rémunération reconstituée pour la période du 01/07/2022 au 30/06/2023</t>
  </si>
  <si>
    <t>Agent concerné</t>
  </si>
  <si>
    <t>Période considérée</t>
  </si>
  <si>
    <t>Date butoir</t>
  </si>
  <si>
    <t>Montant attribué pour un agent sur un poste à temps complet, exerçant à temps plein et qui a été employé 
sur toute la période du 01/07/2022 au 30/06/2023</t>
  </si>
  <si>
    <t>Temps de travail du poste de l'agent</t>
  </si>
  <si>
    <r>
      <t>Rémunération brute perçue au titre 
de la période courant du 1</t>
    </r>
    <r>
      <rPr>
        <b/>
        <vertAlign val="superscript"/>
        <sz val="11"/>
        <color theme="0"/>
        <rFont val="Century Gothic"/>
        <family val="2"/>
      </rPr>
      <t>er</t>
    </r>
    <r>
      <rPr>
        <b/>
        <sz val="11"/>
        <color theme="0"/>
        <rFont val="Century Gothic"/>
        <family val="2"/>
      </rPr>
      <t xml:space="preserve"> juillet 2022 au 30 juin 2023</t>
    </r>
  </si>
  <si>
    <t>Date de recrutement dans votre collectivité ou EP</t>
  </si>
  <si>
    <t xml:space="preserve"> </t>
  </si>
  <si>
    <t xml:space="preserve">
</t>
  </si>
  <si>
    <t>PRIME POUVOIR D'ACHAT EXCEPTIONNELLE</t>
  </si>
  <si>
    <t>DETERMINER LA REMUNERATION BRUTE RECONSTITUEE</t>
  </si>
  <si>
    <t>PRORATISER LE MONTANT DE LA PRIME SELON LA QUOTITE DE TRAVAIL ET LA DUREE D'EMPLOI</t>
  </si>
  <si>
    <t>Le montant de la prime pouvoir d'achat est : 
- plafonné en fonction de la rémunération brute déterminée,
- réduit à proportion de la quotité de travail et de la durée d'emploi sur la période de référence du 1er juillet 2022 au 30 juin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</si>
</sst>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0\ &quot;€&quot;"/>
    <numFmt numFmtId="165" formatCode="0.000000"/>
    <numFmt numFmtId="166" formatCode="#,##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theme="7" tint="-0.249977111117893"/>
      <name val="Century Gothic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/>
      <name val="Century Gothic"/>
      <family val="2"/>
    </font>
    <font>
      <b/>
      <sz val="11"/>
      <color theme="4"/>
      <name val="Century Gothic"/>
      <family val="2"/>
    </font>
    <font>
      <b/>
      <sz val="11"/>
      <color theme="8" tint="-0.249977111117893"/>
      <name val="Century Gothic"/>
      <family val="2"/>
    </font>
    <font>
      <sz val="10"/>
      <color rgb="FF000000"/>
      <name val="Century Gothic"/>
      <family val="2"/>
    </font>
    <font>
      <b/>
      <sz val="9"/>
      <name val="Century Gothic"/>
      <family val="2"/>
    </font>
    <font>
      <b/>
      <vertAlign val="superscript"/>
      <sz val="11"/>
      <color theme="0"/>
      <name val="Century Gothic"/>
      <family val="2"/>
    </font>
    <font>
      <b/>
      <sz val="10"/>
      <color theme="0"/>
      <name val="Century Gothic"/>
      <family val="2"/>
    </font>
    <font>
      <b/>
      <sz val="22"/>
      <color theme="0"/>
      <name val="Century Gothic"/>
      <family val="2"/>
    </font>
    <font>
      <b/>
      <sz val="20"/>
      <color theme="0"/>
      <name val="Century Gothic"/>
      <family val="2"/>
    </font>
    <font>
      <b/>
      <sz val="20"/>
      <color theme="8" tint="0.59999389629810485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7" fillId="0" borderId="0" xfId="0" applyFont="1" applyAlignment="1">
      <alignment vertical="center" textRotation="63"/>
    </xf>
    <xf numFmtId="0" fontId="4" fillId="0" borderId="0" xfId="0" applyFont="1" applyAlignment="1">
      <alignment vertical="center" textRotation="63"/>
    </xf>
    <xf numFmtId="0" fontId="4" fillId="0" borderId="0" xfId="0" applyFont="1" applyAlignment="1">
      <alignment textRotation="63"/>
    </xf>
    <xf numFmtId="14" fontId="0" fillId="0" borderId="0" xfId="0" applyNumberFormat="1"/>
    <xf numFmtId="0" fontId="4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 textRotation="63"/>
      <protection hidden="1"/>
    </xf>
    <xf numFmtId="0" fontId="15" fillId="0" borderId="0" xfId="0" applyFont="1" applyProtection="1"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6" fontId="3" fillId="2" borderId="0" xfId="0" applyNumberFormat="1" applyFont="1" applyFill="1" applyAlignment="1" applyProtection="1">
      <alignment horizontal="center" vertical="center" wrapText="1"/>
      <protection hidden="1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14" fontId="1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6" fontId="3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14" fontId="6" fillId="4" borderId="1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locked="0" hidden="1"/>
    </xf>
    <xf numFmtId="9" fontId="4" fillId="4" borderId="1" xfId="0" applyNumberFormat="1" applyFont="1" applyFill="1" applyBorder="1" applyAlignment="1" applyProtection="1">
      <alignment horizontal="center" vertical="center"/>
      <protection locked="0" hidden="1"/>
    </xf>
    <xf numFmtId="0" fontId="22" fillId="11" borderId="0" xfId="0" applyFont="1" applyFill="1" applyAlignment="1" applyProtection="1">
      <alignment vertical="center" wrapText="1"/>
      <protection hidden="1"/>
    </xf>
    <xf numFmtId="0" fontId="23" fillId="11" borderId="0" xfId="0" applyFont="1" applyFill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13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left" vertical="center" wrapText="1"/>
      <protection hidden="1"/>
    </xf>
    <xf numFmtId="0" fontId="22" fillId="2" borderId="0" xfId="0" applyFont="1" applyFill="1" applyAlignment="1" applyProtection="1">
      <alignment vertical="center" wrapText="1"/>
      <protection hidden="1"/>
    </xf>
    <xf numFmtId="0" fontId="13" fillId="2" borderId="0" xfId="0" applyFont="1" applyFill="1"/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12" borderId="1" xfId="0" applyFont="1" applyFill="1" applyBorder="1" applyAlignment="1" applyProtection="1">
      <alignment horizontal="center" vertical="center"/>
      <protection locked="0" hidden="1"/>
    </xf>
    <xf numFmtId="164" fontId="8" fillId="5" borderId="1" xfId="0" applyNumberFormat="1" applyFont="1" applyFill="1" applyBorder="1" applyAlignment="1" applyProtection="1">
      <alignment horizontal="center" vertical="center"/>
      <protection hidden="1"/>
    </xf>
    <xf numFmtId="164" fontId="4" fillId="4" borderId="1" xfId="0" applyNumberFormat="1" applyFont="1" applyFill="1" applyBorder="1" applyAlignment="1" applyProtection="1">
      <alignment horizontal="center" vertical="center"/>
      <protection locked="0" hidden="1"/>
    </xf>
    <xf numFmtId="164" fontId="14" fillId="10" borderId="1" xfId="0" applyNumberFormat="1" applyFont="1" applyFill="1" applyBorder="1" applyAlignment="1" applyProtection="1">
      <alignment horizontal="center" vertical="center"/>
      <protection hidden="1"/>
    </xf>
    <xf numFmtId="166" fontId="10" fillId="0" borderId="1" xfId="0" applyNumberFormat="1" applyFont="1" applyBorder="1" applyAlignment="1" applyProtection="1">
      <alignment horizontal="center" vertical="center"/>
      <protection hidden="1"/>
    </xf>
    <xf numFmtId="166" fontId="4" fillId="4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6" fontId="1" fillId="2" borderId="0" xfId="0" applyNumberFormat="1" applyFont="1" applyFill="1" applyAlignment="1" applyProtection="1">
      <alignment horizontal="center" vertical="center" wrapText="1"/>
      <protection hidden="1"/>
    </xf>
    <xf numFmtId="6" fontId="1" fillId="2" borderId="0" xfId="0" applyNumberFormat="1" applyFont="1" applyFill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6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6" fontId="3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0" fontId="21" fillId="8" borderId="1" xfId="0" applyFont="1" applyFill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166" fontId="10" fillId="0" borderId="1" xfId="0" applyNumberFormat="1" applyFont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left" vertical="center" wrapText="1"/>
      <protection hidden="1"/>
    </xf>
    <xf numFmtId="0" fontId="22" fillId="11" borderId="0" xfId="0" applyFont="1" applyFill="1" applyAlignment="1" applyProtection="1">
      <alignment horizontal="center" vertical="center" wrapText="1"/>
      <protection hidden="1"/>
    </xf>
    <xf numFmtId="0" fontId="24" fillId="11" borderId="0" xfId="0" applyFont="1" applyFill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4" fillId="1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327660</xdr:colOff>
      <xdr:row>5</xdr:row>
      <xdr:rowOff>22860</xdr:rowOff>
    </xdr:from>
    <xdr:to>
      <xdr:col>4</xdr:col>
      <xdr:colOff>868727</xdr:colOff>
      <xdr:row>5</xdr:row>
      <xdr:rowOff>426755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84FC5179-5658-A2C1-A95A-C67052C1B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940" y="1066800"/>
          <a:ext cx="541067" cy="40389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</xdr:row>
      <xdr:rowOff>22860</xdr:rowOff>
    </xdr:from>
    <xdr:to>
      <xdr:col>12</xdr:col>
      <xdr:colOff>7620</xdr:colOff>
      <xdr:row>13</xdr:row>
      <xdr:rowOff>365760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ABB4CF9E-91C4-2FF0-E261-141EB5EE8A2B}"/>
            </a:ext>
          </a:extLst>
        </xdr:cNvPr>
        <xdr:cNvCxnSpPr/>
      </xdr:nvCxnSpPr>
      <xdr:spPr>
        <a:xfrm>
          <a:off x="2735580" y="2354580"/>
          <a:ext cx="7620" cy="33985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350520</xdr:colOff>
      <xdr:row>14</xdr:row>
      <xdr:rowOff>7620</xdr:rowOff>
    </xdr:from>
    <xdr:to>
      <xdr:col>15</xdr:col>
      <xdr:colOff>553212</xdr:colOff>
      <xdr:row>15</xdr:row>
      <xdr:rowOff>0</xdr:rowOff>
    </xdr:to>
    <xdr:sp macro="" textlink="">
      <xdr:nvSpPr>
        <xdr:cNvPr id="17" name="Flèche : bas 16">
          <a:extLst>
            <a:ext uri="{FF2B5EF4-FFF2-40B4-BE49-F238E27FC236}">
              <a16:creationId xmlns:a16="http://schemas.microsoft.com/office/drawing/2014/main" id="{74FBC707-69A7-30B0-84B6-A01C6114C486}"/>
            </a:ext>
          </a:extLst>
        </xdr:cNvPr>
        <xdr:cNvSpPr/>
      </xdr:nvSpPr>
      <xdr:spPr>
        <a:xfrm>
          <a:off x="7162800" y="5029200"/>
          <a:ext cx="202692" cy="373380"/>
        </a:xfrm>
        <a:prstGeom prst="downArrow">
          <a:avLst>
            <a:gd name="adj1" fmla="val 50000"/>
            <a:gd name="adj2" fmla="val 51572"/>
          </a:avLst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533400</xdr:colOff>
      <xdr:row>14</xdr:row>
      <xdr:rowOff>7620</xdr:rowOff>
    </xdr:from>
    <xdr:to>
      <xdr:col>12</xdr:col>
      <xdr:colOff>736092</xdr:colOff>
      <xdr:row>15</xdr:row>
      <xdr:rowOff>0</xdr:rowOff>
    </xdr:to>
    <xdr:sp macro="" textlink="">
      <xdr:nvSpPr>
        <xdr:cNvPr id="18" name="Flèche : bas 17">
          <a:extLst>
            <a:ext uri="{FF2B5EF4-FFF2-40B4-BE49-F238E27FC236}">
              <a16:creationId xmlns:a16="http://schemas.microsoft.com/office/drawing/2014/main" id="{1BD5CE02-E8D9-4C9F-8AAE-8F070D0F264A}"/>
            </a:ext>
          </a:extLst>
        </xdr:cNvPr>
        <xdr:cNvSpPr/>
      </xdr:nvSpPr>
      <xdr:spPr>
        <a:xfrm>
          <a:off x="5730240" y="5029200"/>
          <a:ext cx="202692" cy="373380"/>
        </a:xfrm>
        <a:prstGeom prst="downArrow">
          <a:avLst>
            <a:gd name="adj1" fmla="val 50000"/>
            <a:gd name="adj2" fmla="val 51572"/>
          </a:avLst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276422</xdr:colOff>
      <xdr:row>0</xdr:row>
      <xdr:rowOff>79744</xdr:rowOff>
    </xdr:from>
    <xdr:to>
      <xdr:col>2</xdr:col>
      <xdr:colOff>1784322</xdr:colOff>
      <xdr:row>2</xdr:row>
      <xdr:rowOff>120751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E74876-BDF4-4448-8C14-ECB1006D7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934" y="79744"/>
          <a:ext cx="1507900" cy="838449"/>
        </a:xfrm>
        <a:prstGeom prst="rect">
          <a:avLst/>
        </a:prstGeom>
      </xdr:spPr>
    </xdr:pic>
    <xdr:clientData/>
  </xdr:twoCellAnchor>
  <xdr:twoCellAnchor>
    <xdr:from>
      <xdr:col>2</xdr:col>
      <xdr:colOff>303470</xdr:colOff>
      <xdr:row>2</xdr:row>
      <xdr:rowOff>296826</xdr:rowOff>
    </xdr:from>
    <xdr:to>
      <xdr:col>2</xdr:col>
      <xdr:colOff>2013541</xdr:colOff>
      <xdr:row>2</xdr:row>
      <xdr:rowOff>598082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EF87B8A-D718-63E6-0F65-93A907C4B98B}"/>
            </a:ext>
          </a:extLst>
        </xdr:cNvPr>
        <xdr:cNvSpPr txBox="1"/>
      </xdr:nvSpPr>
      <xdr:spPr>
        <a:xfrm>
          <a:off x="547133" y="1072117"/>
          <a:ext cx="1710071" cy="301256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bg1">
                  <a:lumMod val="95000"/>
                </a:schemeClr>
              </a:solidFill>
              <a:latin typeface="Century Gothic" panose="020B0502020202020204" pitchFamily="34" charset="0"/>
            </a:rPr>
            <a:t>OUTIL DE CALCUL</a:t>
          </a:r>
        </a:p>
      </xdr:txBody>
    </xdr:sp>
    <xdr:clientData/>
  </xdr:twoCellAnchor>
  <xdr:twoCellAnchor>
    <xdr:from>
      <xdr:col>17</xdr:col>
      <xdr:colOff>299041</xdr:colOff>
      <xdr:row>6</xdr:row>
      <xdr:rowOff>110758</xdr:rowOff>
    </xdr:from>
    <xdr:to>
      <xdr:col>29</xdr:col>
      <xdr:colOff>365494</xdr:colOff>
      <xdr:row>12</xdr:row>
      <xdr:rowOff>77529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8625032-EDA2-E346-5C52-19FCD994C006}"/>
            </a:ext>
          </a:extLst>
        </xdr:cNvPr>
        <xdr:cNvSpPr txBox="1"/>
      </xdr:nvSpPr>
      <xdr:spPr>
        <a:xfrm>
          <a:off x="8395291" y="3101165"/>
          <a:ext cx="4197645" cy="261383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u="sng">
              <a:latin typeface="Century Gothic" panose="020B0502020202020204" pitchFamily="34" charset="0"/>
            </a:rPr>
            <a:t>Pour rappel</a:t>
          </a:r>
          <a:r>
            <a:rPr lang="fr-FR" sz="1400" u="none">
              <a:latin typeface="Century Gothic" panose="020B0502020202020204" pitchFamily="34" charset="0"/>
            </a:rPr>
            <a:t> :</a:t>
          </a:r>
        </a:p>
        <a:p>
          <a:r>
            <a:rPr lang="fr-FR" sz="1400">
              <a:latin typeface="Century Gothic" panose="020B0502020202020204" pitchFamily="34" charset="0"/>
            </a:rPr>
            <a:t>La rémunération brute correspond à la somme des éléments suivants 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400">
              <a:latin typeface="Century Gothic" panose="020B0502020202020204" pitchFamily="34" charset="0"/>
            </a:rPr>
            <a:t>Traitement indiciaire brut,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400">
              <a:latin typeface="Century Gothic" panose="020B0502020202020204" pitchFamily="34" charset="0"/>
            </a:rPr>
            <a:t>Nouvelle bonification indiciaire (NBI),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400">
              <a:latin typeface="Century Gothic" panose="020B0502020202020204" pitchFamily="34" charset="0"/>
            </a:rPr>
            <a:t>RIFSEEP/IFSE,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400">
              <a:latin typeface="Century Gothic" panose="020B0502020202020204" pitchFamily="34" charset="0"/>
            </a:rPr>
            <a:t>CTI (Ségur),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400">
              <a:latin typeface="Century Gothic" panose="020B0502020202020204" pitchFamily="34" charset="0"/>
            </a:rPr>
            <a:t>Transfert primes/points,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400">
              <a:latin typeface="Century Gothic" panose="020B0502020202020204" pitchFamily="34" charset="0"/>
            </a:rPr>
            <a:t>Complément Indemnitaire Annuel (CIA),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400">
              <a:latin typeface="Century Gothic" panose="020B0502020202020204" pitchFamily="34" charset="0"/>
            </a:rPr>
            <a:t>Supplément familial de traitement (SFT),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400">
              <a:latin typeface="Century Gothic" panose="020B0502020202020204" pitchFamily="34" charset="0"/>
            </a:rPr>
            <a:t>Indemnité compensatrice hausse CSG.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9F7B-6551-45CF-8638-38FFF32E7B95}">
  <sheetPr>
    <pageSetUpPr fitToPage="1"/>
  </sheetPr>
  <dimension ref="A1:AZ42"/>
  <sheetViews>
    <sheetView showGridLines="0" showRowColHeaders="0" tabSelected="1" topLeftCell="B1" zoomScale="86" zoomScaleNormal="100" workbookViewId="0">
      <selection activeCell="C5" sqref="C5:W5"/>
    </sheetView>
  </sheetViews>
  <sheetFormatPr baseColWidth="10" defaultColWidth="0" defaultRowHeight="16.5" zeroHeight="1" x14ac:dyDescent="0.3"/>
  <cols>
    <col min="1" max="1" width="1.85546875" style="8" hidden="1" customWidth="1"/>
    <col min="2" max="2" width="3.7109375" style="8" customWidth="1"/>
    <col min="3" max="3" width="35.7109375" style="8" customWidth="1"/>
    <col min="4" max="4" width="18" style="8" customWidth="1"/>
    <col min="5" max="5" width="15.28515625" style="8" customWidth="1"/>
    <col min="6" max="6" width="13.42578125" style="8" hidden="1" customWidth="1"/>
    <col min="7" max="7" width="4.7109375" style="8" hidden="1" customWidth="1"/>
    <col min="8" max="8" width="5.28515625" style="8" hidden="1" customWidth="1"/>
    <col min="9" max="9" width="5" style="8" hidden="1" customWidth="1"/>
    <col min="10" max="10" width="5.28515625" style="8" hidden="1" customWidth="1"/>
    <col min="11" max="11" width="7.140625" style="8" hidden="1" customWidth="1"/>
    <col min="12" max="12" width="1.140625" style="8" hidden="1" customWidth="1"/>
    <col min="13" max="13" width="18" style="8" customWidth="1"/>
    <col min="14" max="14" width="5.5703125" style="8" customWidth="1"/>
    <col min="15" max="15" width="9.7109375" style="8" hidden="1" customWidth="1"/>
    <col min="16" max="16" width="20.28515625" style="8" customWidth="1"/>
    <col min="17" max="17" width="5" style="8" customWidth="1"/>
    <col min="18" max="18" width="4.5703125" style="8" customWidth="1"/>
    <col min="19" max="19" width="5.7109375" style="8" customWidth="1"/>
    <col min="20" max="20" width="3.28515625" style="8" customWidth="1"/>
    <col min="21" max="21" width="5.7109375" style="8" customWidth="1"/>
    <col min="22" max="22" width="4.140625" style="8" customWidth="1"/>
    <col min="23" max="23" width="5.85546875" style="8" customWidth="1"/>
    <col min="24" max="24" width="4.7109375" style="8" customWidth="1"/>
    <col min="25" max="25" width="5.7109375" style="8" hidden="1" customWidth="1"/>
    <col min="26" max="26" width="16.85546875" style="8" customWidth="1"/>
    <col min="27" max="27" width="10.5703125" style="8" hidden="1" customWidth="1"/>
    <col min="28" max="31" width="5.7109375" style="8" customWidth="1"/>
    <col min="32" max="48" width="5.7109375" style="1" hidden="1" customWidth="1"/>
    <col min="49" max="52" width="0" style="1" hidden="1" customWidth="1"/>
    <col min="53" max="16384" width="11.5703125" style="1" hidden="1"/>
  </cols>
  <sheetData>
    <row r="1" spans="1:50" ht="31.15" customHeight="1" x14ac:dyDescent="0.3">
      <c r="A1" s="8" t="s">
        <v>33</v>
      </c>
      <c r="C1" s="40" t="s">
        <v>34</v>
      </c>
      <c r="D1" s="68" t="s">
        <v>35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39"/>
      <c r="AB1" s="41"/>
      <c r="AC1" s="41"/>
      <c r="AD1" s="41"/>
    </row>
    <row r="2" spans="1:50" ht="31.15" customHeight="1" x14ac:dyDescent="0.3">
      <c r="C2" s="40"/>
      <c r="D2" s="69" t="s">
        <v>36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39"/>
      <c r="AB2" s="41"/>
      <c r="AC2" s="41"/>
      <c r="AD2" s="41"/>
    </row>
    <row r="3" spans="1:50" ht="58.15" customHeight="1" x14ac:dyDescent="0.3">
      <c r="C3" s="40"/>
      <c r="D3" s="69" t="s">
        <v>37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39"/>
      <c r="AB3" s="41"/>
      <c r="AC3" s="41"/>
      <c r="AD3" s="41"/>
    </row>
    <row r="4" spans="1:50" s="45" customFormat="1" ht="26.25" customHeight="1" x14ac:dyDescent="0.3">
      <c r="A4" s="42"/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  <c r="Z4" s="44"/>
      <c r="AA4" s="44"/>
      <c r="AB4" s="44"/>
      <c r="AC4" s="44"/>
      <c r="AD4" s="44"/>
      <c r="AE4" s="42" t="s">
        <v>7</v>
      </c>
      <c r="AF4" s="45" t="s">
        <v>7</v>
      </c>
      <c r="AG4" s="45" t="s">
        <v>7</v>
      </c>
      <c r="AH4" s="45" t="s">
        <v>7</v>
      </c>
      <c r="AI4" s="45" t="s">
        <v>7</v>
      </c>
      <c r="AJ4" s="45" t="s">
        <v>7</v>
      </c>
      <c r="AK4" s="45" t="s">
        <v>7</v>
      </c>
      <c r="AL4" s="45" t="s">
        <v>7</v>
      </c>
      <c r="AM4" s="45" t="s">
        <v>7</v>
      </c>
      <c r="AN4" s="45" t="s">
        <v>7</v>
      </c>
      <c r="AO4" s="45" t="s">
        <v>7</v>
      </c>
      <c r="AP4" s="45" t="s">
        <v>7</v>
      </c>
      <c r="AQ4" s="45" t="s">
        <v>7</v>
      </c>
      <c r="AR4" s="45" t="s">
        <v>7</v>
      </c>
      <c r="AS4" s="45" t="s">
        <v>7</v>
      </c>
      <c r="AT4" s="45" t="s">
        <v>7</v>
      </c>
      <c r="AU4" s="45" t="s">
        <v>7</v>
      </c>
      <c r="AV4" s="45" t="s">
        <v>8</v>
      </c>
      <c r="AW4" s="45" t="s">
        <v>8</v>
      </c>
    </row>
    <row r="5" spans="1:50" s="3" customFormat="1" ht="48.75" customHeight="1" x14ac:dyDescent="0.3">
      <c r="A5" s="10"/>
      <c r="B5" s="10"/>
      <c r="C5" s="67" t="s">
        <v>38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10"/>
      <c r="Y5" s="10"/>
      <c r="Z5" s="10"/>
      <c r="AA5" s="10"/>
      <c r="AB5" s="10"/>
      <c r="AC5" s="10"/>
      <c r="AD5" s="10"/>
      <c r="AE5" s="10"/>
    </row>
    <row r="6" spans="1:50" s="3" customFormat="1" ht="42.6" customHeight="1" x14ac:dyDescent="0.3">
      <c r="A6" s="10"/>
      <c r="B6" s="10"/>
      <c r="C6" s="10"/>
      <c r="D6" s="11" t="s">
        <v>19</v>
      </c>
      <c r="E6" s="12"/>
      <c r="F6" s="11" t="s">
        <v>21</v>
      </c>
      <c r="G6" s="12"/>
      <c r="H6" s="12"/>
      <c r="I6" s="12"/>
      <c r="J6" s="12"/>
      <c r="K6" s="12"/>
      <c r="L6" s="12"/>
      <c r="M6" s="12"/>
      <c r="N6" s="12"/>
      <c r="O6" s="12"/>
      <c r="P6" s="13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50" ht="60.6" customHeight="1" x14ac:dyDescent="0.3">
      <c r="C7" s="63" t="s">
        <v>31</v>
      </c>
      <c r="D7" s="63"/>
      <c r="E7" s="63"/>
      <c r="F7" s="63"/>
      <c r="G7" s="63"/>
      <c r="H7" s="63"/>
      <c r="I7" s="63"/>
      <c r="J7" s="63"/>
      <c r="K7" s="63"/>
      <c r="L7" s="64" t="s">
        <v>22</v>
      </c>
      <c r="M7" s="64"/>
      <c r="N7" s="65" t="s">
        <v>14</v>
      </c>
      <c r="O7" s="65"/>
      <c r="P7" s="65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5"/>
      <c r="AX7" s="6"/>
    </row>
    <row r="8" spans="1:50" ht="30" customHeight="1" x14ac:dyDescent="0.3">
      <c r="C8" s="57" t="s">
        <v>0</v>
      </c>
      <c r="D8" s="57"/>
      <c r="E8" s="57"/>
      <c r="F8" s="57"/>
      <c r="G8" s="57"/>
      <c r="H8" s="57"/>
      <c r="I8" s="57"/>
      <c r="J8" s="57"/>
      <c r="K8" s="57"/>
      <c r="L8" s="59">
        <v>800</v>
      </c>
      <c r="M8" s="59"/>
      <c r="N8" s="52"/>
      <c r="O8" s="52"/>
      <c r="P8" s="52"/>
      <c r="Q8" s="16" t="str">
        <f>IF(N8&gt;L8,"Le montant plafond est dépassé, merci de modifier le montant"," ")</f>
        <v xml:space="preserve"> </v>
      </c>
      <c r="R8" s="14"/>
    </row>
    <row r="9" spans="1:50" ht="30" customHeight="1" x14ac:dyDescent="0.3">
      <c r="C9" s="56" t="s">
        <v>1</v>
      </c>
      <c r="D9" s="56"/>
      <c r="E9" s="56"/>
      <c r="F9" s="56"/>
      <c r="G9" s="56"/>
      <c r="H9" s="56"/>
      <c r="I9" s="56"/>
      <c r="J9" s="56"/>
      <c r="K9" s="56"/>
      <c r="L9" s="60">
        <v>700</v>
      </c>
      <c r="M9" s="60"/>
      <c r="N9" s="52"/>
      <c r="O9" s="52"/>
      <c r="P9" s="52"/>
      <c r="Q9" s="16" t="str">
        <f t="shared" ref="Q9:Q14" si="0">IF(N9&gt;L9,"Le montant plafond est dépassé, merci de modifier le montant"," ")</f>
        <v xml:space="preserve"> </v>
      </c>
      <c r="R9" s="14"/>
    </row>
    <row r="10" spans="1:50" ht="30" customHeight="1" x14ac:dyDescent="0.3">
      <c r="C10" s="57" t="s">
        <v>2</v>
      </c>
      <c r="D10" s="57"/>
      <c r="E10" s="57"/>
      <c r="F10" s="57"/>
      <c r="G10" s="57"/>
      <c r="H10" s="57"/>
      <c r="I10" s="57"/>
      <c r="J10" s="57"/>
      <c r="K10" s="57"/>
      <c r="L10" s="59">
        <v>600</v>
      </c>
      <c r="M10" s="59"/>
      <c r="N10" s="52"/>
      <c r="O10" s="52"/>
      <c r="P10" s="52"/>
      <c r="Q10" s="16" t="str">
        <f t="shared" si="0"/>
        <v xml:space="preserve"> </v>
      </c>
      <c r="R10" s="14"/>
    </row>
    <row r="11" spans="1:50" ht="30" customHeight="1" x14ac:dyDescent="0.3">
      <c r="C11" s="56" t="s">
        <v>3</v>
      </c>
      <c r="D11" s="56"/>
      <c r="E11" s="56"/>
      <c r="F11" s="56"/>
      <c r="G11" s="56"/>
      <c r="H11" s="56"/>
      <c r="I11" s="56"/>
      <c r="J11" s="56"/>
      <c r="K11" s="56"/>
      <c r="L11" s="60">
        <v>500</v>
      </c>
      <c r="M11" s="60"/>
      <c r="N11" s="52"/>
      <c r="O11" s="52"/>
      <c r="P11" s="52"/>
      <c r="Q11" s="16" t="str">
        <f t="shared" si="0"/>
        <v xml:space="preserve"> </v>
      </c>
    </row>
    <row r="12" spans="1:50" ht="30" customHeight="1" x14ac:dyDescent="0.3">
      <c r="C12" s="57" t="s">
        <v>4</v>
      </c>
      <c r="D12" s="57"/>
      <c r="E12" s="57"/>
      <c r="F12" s="57"/>
      <c r="G12" s="57"/>
      <c r="H12" s="57"/>
      <c r="I12" s="57"/>
      <c r="J12" s="57"/>
      <c r="K12" s="57"/>
      <c r="L12" s="59">
        <v>400</v>
      </c>
      <c r="M12" s="59"/>
      <c r="N12" s="52"/>
      <c r="O12" s="52"/>
      <c r="P12" s="52"/>
      <c r="Q12" s="16" t="str">
        <f t="shared" si="0"/>
        <v xml:space="preserve"> </v>
      </c>
    </row>
    <row r="13" spans="1:50" ht="30" customHeight="1" x14ac:dyDescent="0.3">
      <c r="C13" s="56" t="s">
        <v>5</v>
      </c>
      <c r="D13" s="56"/>
      <c r="E13" s="56"/>
      <c r="F13" s="56"/>
      <c r="G13" s="56"/>
      <c r="H13" s="56"/>
      <c r="I13" s="56"/>
      <c r="J13" s="56"/>
      <c r="K13" s="56"/>
      <c r="L13" s="60">
        <v>350</v>
      </c>
      <c r="M13" s="60"/>
      <c r="N13" s="52"/>
      <c r="O13" s="52"/>
      <c r="P13" s="52"/>
      <c r="Q13" s="16" t="str">
        <f t="shared" si="0"/>
        <v xml:space="preserve"> </v>
      </c>
    </row>
    <row r="14" spans="1:50" ht="30" customHeight="1" x14ac:dyDescent="0.3">
      <c r="C14" s="57" t="s">
        <v>6</v>
      </c>
      <c r="D14" s="57"/>
      <c r="E14" s="57"/>
      <c r="F14" s="57"/>
      <c r="G14" s="57"/>
      <c r="H14" s="57"/>
      <c r="I14" s="57"/>
      <c r="J14" s="57"/>
      <c r="K14" s="57"/>
      <c r="L14" s="59">
        <v>300</v>
      </c>
      <c r="M14" s="59"/>
      <c r="N14" s="52"/>
      <c r="O14" s="52"/>
      <c r="P14" s="52"/>
      <c r="Q14" s="16" t="str">
        <f t="shared" si="0"/>
        <v xml:space="preserve"> </v>
      </c>
    </row>
    <row r="15" spans="1:50" ht="30" customHeight="1" x14ac:dyDescent="0.3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9"/>
      <c r="O15" s="19"/>
      <c r="P15" s="19"/>
      <c r="Q15" s="16"/>
    </row>
    <row r="16" spans="1:50" ht="48.6" customHeight="1" x14ac:dyDescent="0.3">
      <c r="C16" s="17"/>
      <c r="D16" s="17"/>
      <c r="E16" s="54" t="s">
        <v>29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31" ht="15" customHeight="1" x14ac:dyDescent="0.3">
      <c r="C17" s="20">
        <v>44743</v>
      </c>
      <c r="E17" s="21"/>
      <c r="F17" s="21"/>
      <c r="G17" s="21"/>
      <c r="H17" s="21"/>
      <c r="I17" s="21"/>
      <c r="J17" s="21"/>
      <c r="K17" s="21"/>
      <c r="L17" s="22"/>
      <c r="N17" s="23"/>
      <c r="O17" s="23"/>
      <c r="P17" s="23"/>
    </row>
    <row r="18" spans="1:31" ht="2.4500000000000002" customHeight="1" x14ac:dyDescent="0.3">
      <c r="E18" s="21"/>
      <c r="F18" s="21"/>
      <c r="G18" s="21"/>
      <c r="H18" s="21"/>
      <c r="I18" s="21"/>
      <c r="J18" s="21"/>
      <c r="K18" s="21"/>
      <c r="L18" s="22"/>
    </row>
    <row r="19" spans="1:31" ht="3.6" customHeight="1" x14ac:dyDescent="0.3"/>
    <row r="20" spans="1:31" ht="36.6" customHeight="1" x14ac:dyDescent="0.3">
      <c r="C20" s="61" t="s">
        <v>26</v>
      </c>
      <c r="D20" s="70" t="s">
        <v>27</v>
      </c>
      <c r="E20" s="70"/>
      <c r="F20" s="71" t="s">
        <v>12</v>
      </c>
      <c r="G20" s="72" t="s">
        <v>13</v>
      </c>
      <c r="H20" s="72"/>
      <c r="I20" s="72"/>
      <c r="J20" s="72"/>
      <c r="K20" s="72"/>
      <c r="L20" s="72"/>
      <c r="M20" s="53" t="s">
        <v>23</v>
      </c>
      <c r="N20" s="53"/>
      <c r="O20" s="26"/>
      <c r="P20" s="73" t="s">
        <v>25</v>
      </c>
      <c r="Q20" s="73"/>
      <c r="R20" s="74" t="s">
        <v>18</v>
      </c>
      <c r="S20" s="74"/>
      <c r="T20" s="74"/>
      <c r="U20" s="53" t="s">
        <v>30</v>
      </c>
      <c r="V20" s="53"/>
      <c r="W20" s="53"/>
      <c r="X20" s="53"/>
      <c r="Y20" s="25"/>
      <c r="Z20" s="53" t="s">
        <v>20</v>
      </c>
      <c r="AA20" s="27"/>
      <c r="AB20" s="58" t="s">
        <v>24</v>
      </c>
      <c r="AC20" s="58"/>
      <c r="AD20" s="58"/>
    </row>
    <row r="21" spans="1:31" ht="60.75" customHeight="1" x14ac:dyDescent="0.3">
      <c r="C21" s="62"/>
      <c r="D21" s="28" t="s">
        <v>32</v>
      </c>
      <c r="E21" s="24" t="s">
        <v>28</v>
      </c>
      <c r="F21" s="71"/>
      <c r="G21" s="72"/>
      <c r="H21" s="72"/>
      <c r="I21" s="72"/>
      <c r="J21" s="72"/>
      <c r="K21" s="72"/>
      <c r="L21" s="72"/>
      <c r="M21" s="53"/>
      <c r="N21" s="53"/>
      <c r="O21" s="26"/>
      <c r="P21" s="73"/>
      <c r="Q21" s="73"/>
      <c r="R21" s="74"/>
      <c r="S21" s="74"/>
      <c r="T21" s="74"/>
      <c r="U21" s="53"/>
      <c r="V21" s="53"/>
      <c r="W21" s="53"/>
      <c r="X21" s="53"/>
      <c r="Y21" s="25"/>
      <c r="Z21" s="53"/>
      <c r="AA21" s="27"/>
      <c r="AB21" s="58"/>
      <c r="AC21" s="58"/>
      <c r="AD21" s="58"/>
    </row>
    <row r="22" spans="1:31" s="2" customFormat="1" ht="35.25" customHeight="1" x14ac:dyDescent="0.25">
      <c r="A22" s="29"/>
      <c r="B22" s="29"/>
      <c r="C22" s="47"/>
      <c r="D22" s="31"/>
      <c r="E22" s="46">
        <v>45107</v>
      </c>
      <c r="F22" s="32">
        <f t="shared" ref="F22" si="1">IF(AND(D22=0,E22=0),0,IF(AND(MONTH(E22)=2,DAY(E22)=28),DAYS360(D22,E22)+3,IF(AND(MONTH(E22)=2,DAY(E22)=29),DAYS360(D22,E22)+2,IF(DAY(E22)&lt;31,DAYS360(D22,E22)+1,IF(DAY(E22)=31,DAYS360(D22,E22),0)))))</f>
        <v>44461</v>
      </c>
      <c r="G22" s="33">
        <f t="shared" ref="G22" si="2">IF(F22="","",ROUNDDOWN(F22/360,0))</f>
        <v>123</v>
      </c>
      <c r="H22" s="30" t="s">
        <v>9</v>
      </c>
      <c r="I22" s="33">
        <f t="shared" ref="I22" si="3">IF(F22="","",ROUNDDOWN(((F22/360)-G22)*12,0))</f>
        <v>6</v>
      </c>
      <c r="J22" s="30" t="s">
        <v>10</v>
      </c>
      <c r="K22" s="33">
        <f t="shared" ref="K22" si="4">IF(F22="","",ROUND(((((F22/360)-G22)*12)-I22)*30,0))</f>
        <v>1</v>
      </c>
      <c r="L22" s="30" t="s">
        <v>11</v>
      </c>
      <c r="M22" s="49"/>
      <c r="N22" s="49"/>
      <c r="O22" s="34"/>
      <c r="P22" s="50">
        <f>IF(F22&lt;360,M22/F22*360,M22)</f>
        <v>0</v>
      </c>
      <c r="Q22" s="50"/>
      <c r="R22" s="51">
        <f>IF(P22&lt;D35,N8,IF(P22&lt;D36,N9,IF(P22&lt;D37,N10,IF(P22&lt;D38,N11,IF(P22&lt;D39,N12,IF(P22&lt;D40,N13,IF(P22&lt;D41,N14,IF(P22&gt;39000,"rémunération supérieure au plafond",""))))))))</f>
        <v>0</v>
      </c>
      <c r="S22" s="51"/>
      <c r="T22" s="51"/>
      <c r="U22" s="37">
        <v>35</v>
      </c>
      <c r="V22" s="35" t="s">
        <v>15</v>
      </c>
      <c r="W22" s="37"/>
      <c r="X22" s="35" t="s">
        <v>16</v>
      </c>
      <c r="Y22" s="35">
        <f>U22+(W22*10/6/100)</f>
        <v>35</v>
      </c>
      <c r="Z22" s="38"/>
      <c r="AA22" s="36">
        <f>IF(Z22=80%,6/7,IF(Z22=90%,32/35,Z22))</f>
        <v>0</v>
      </c>
      <c r="AB22" s="48">
        <f>ROUNDUP(R22*F22/360*(Y22/35)*AA22,2)</f>
        <v>0</v>
      </c>
      <c r="AC22" s="48"/>
      <c r="AD22" s="48"/>
      <c r="AE22" s="29"/>
    </row>
    <row r="23" spans="1:31" s="2" customFormat="1" ht="36" customHeight="1" x14ac:dyDescent="0.25">
      <c r="A23" s="29"/>
      <c r="B23" s="29"/>
      <c r="C23" s="47"/>
      <c r="D23" s="31"/>
      <c r="E23" s="46">
        <v>45107</v>
      </c>
      <c r="F23" s="32">
        <f t="shared" ref="F23:F25" si="5">IF(AND(D23=0,E23=0),0,IF(AND(MONTH(E23)=2,DAY(E23)=28),DAYS360(D23,E23)+3,IF(AND(MONTH(E23)=2,DAY(E23)=29),DAYS360(D23,E23)+2,IF(DAY(E23)&lt;31,DAYS360(D23,E23)+1,IF(DAY(E23)=31,DAYS360(D23,E23),0)))))</f>
        <v>44461</v>
      </c>
      <c r="G23" s="33">
        <f t="shared" ref="G23:G25" si="6">IF(F23="","",ROUNDDOWN(F23/360,0))</f>
        <v>123</v>
      </c>
      <c r="H23" s="30" t="s">
        <v>9</v>
      </c>
      <c r="I23" s="33">
        <f t="shared" ref="I23:I25" si="7">IF(F23="","",ROUNDDOWN(((F23/360)-G23)*12,0))</f>
        <v>6</v>
      </c>
      <c r="J23" s="30" t="s">
        <v>10</v>
      </c>
      <c r="K23" s="33">
        <f t="shared" ref="K23:K25" si="8">IF(F23="","",ROUND(((((F23/360)-G23)*12)-I23)*30,0))</f>
        <v>1</v>
      </c>
      <c r="L23" s="30" t="s">
        <v>11</v>
      </c>
      <c r="M23" s="49"/>
      <c r="N23" s="49"/>
      <c r="O23" s="34"/>
      <c r="P23" s="50">
        <f>IF(F23&lt;360,M23/F23*360,M23)</f>
        <v>0</v>
      </c>
      <c r="Q23" s="50"/>
      <c r="R23" s="51">
        <f>IF(P23&lt;D35,N8,IF(P23&lt;D36,N9,IF(P23&lt;D37,N10,IF(P23&lt;D38,N11,IF(P23&lt;D39,N12,IF(P23&lt;D40,N13,IF(P23&lt;D41,N14,IF(P23&gt;39000,"rémunération supérieure au plafond",""))))))))</f>
        <v>0</v>
      </c>
      <c r="S23" s="51"/>
      <c r="T23" s="51"/>
      <c r="U23" s="37"/>
      <c r="V23" s="35" t="s">
        <v>15</v>
      </c>
      <c r="W23" s="37"/>
      <c r="X23" s="35" t="s">
        <v>16</v>
      </c>
      <c r="Y23" s="35">
        <f t="shared" ref="Y23:Y24" si="9">U23+(W23*10/6/100)</f>
        <v>0</v>
      </c>
      <c r="Z23" s="38"/>
      <c r="AA23" s="36">
        <f t="shared" ref="AA23:AA30" si="10">IF(Z23=80%,6/7,IF(Z23=90%,32/35,Z23))</f>
        <v>0</v>
      </c>
      <c r="AB23" s="48">
        <f t="shared" ref="AB23:AB31" si="11">ROUNDUP(R23*F23/360*(Y23/35)*AA23,2)</f>
        <v>0</v>
      </c>
      <c r="AC23" s="48"/>
      <c r="AD23" s="48"/>
      <c r="AE23" s="29"/>
    </row>
    <row r="24" spans="1:31" s="2" customFormat="1" ht="36" customHeight="1" x14ac:dyDescent="0.25">
      <c r="A24" s="29"/>
      <c r="B24" s="29"/>
      <c r="C24" s="47"/>
      <c r="D24" s="31"/>
      <c r="E24" s="46">
        <v>45107</v>
      </c>
      <c r="F24" s="32">
        <f t="shared" si="5"/>
        <v>44461</v>
      </c>
      <c r="G24" s="33">
        <f t="shared" si="6"/>
        <v>123</v>
      </c>
      <c r="H24" s="30" t="s">
        <v>9</v>
      </c>
      <c r="I24" s="33">
        <f t="shared" si="7"/>
        <v>6</v>
      </c>
      <c r="J24" s="30" t="s">
        <v>10</v>
      </c>
      <c r="K24" s="33">
        <f t="shared" si="8"/>
        <v>1</v>
      </c>
      <c r="L24" s="30" t="s">
        <v>11</v>
      </c>
      <c r="M24" s="49"/>
      <c r="N24" s="49"/>
      <c r="O24" s="34"/>
      <c r="P24" s="50">
        <f t="shared" ref="P24:P31" si="12">IF(F24&lt;360,M24/F24*360,M24)</f>
        <v>0</v>
      </c>
      <c r="Q24" s="50"/>
      <c r="R24" s="51">
        <f>IF(P24&lt;D35,N8,IF(P24&lt;D36,N9,IF(P24&lt;D37,N10,IF(P24&lt;D38,N11,IF(P24&lt;D39,N12,IF(P24&lt;D40,N13,IF(P24&lt;D41,N14,IF(P24&gt;39000,"rémunération supérieure au plafond",""))))))))</f>
        <v>0</v>
      </c>
      <c r="S24" s="51"/>
      <c r="T24" s="51"/>
      <c r="U24" s="37"/>
      <c r="V24" s="35" t="s">
        <v>15</v>
      </c>
      <c r="W24" s="37"/>
      <c r="X24" s="35" t="s">
        <v>16</v>
      </c>
      <c r="Y24" s="35">
        <f t="shared" si="9"/>
        <v>0</v>
      </c>
      <c r="Z24" s="38"/>
      <c r="AA24" s="36">
        <f t="shared" si="10"/>
        <v>0</v>
      </c>
      <c r="AB24" s="48">
        <f t="shared" si="11"/>
        <v>0</v>
      </c>
      <c r="AC24" s="48"/>
      <c r="AD24" s="48"/>
      <c r="AE24" s="29"/>
    </row>
    <row r="25" spans="1:31" s="2" customFormat="1" ht="36" customHeight="1" x14ac:dyDescent="0.25">
      <c r="A25" s="29"/>
      <c r="B25" s="29"/>
      <c r="C25" s="47"/>
      <c r="D25" s="31"/>
      <c r="E25" s="46">
        <v>45107</v>
      </c>
      <c r="F25" s="32">
        <f t="shared" si="5"/>
        <v>44461</v>
      </c>
      <c r="G25" s="33">
        <f t="shared" si="6"/>
        <v>123</v>
      </c>
      <c r="H25" s="30" t="s">
        <v>9</v>
      </c>
      <c r="I25" s="33">
        <f t="shared" si="7"/>
        <v>6</v>
      </c>
      <c r="J25" s="30" t="s">
        <v>10</v>
      </c>
      <c r="K25" s="33">
        <f t="shared" si="8"/>
        <v>1</v>
      </c>
      <c r="L25" s="30" t="s">
        <v>11</v>
      </c>
      <c r="M25" s="49"/>
      <c r="N25" s="49"/>
      <c r="O25" s="34"/>
      <c r="P25" s="50">
        <f t="shared" si="12"/>
        <v>0</v>
      </c>
      <c r="Q25" s="50"/>
      <c r="R25" s="51">
        <f>IF(P25&lt;D35,N8,IF(P25&lt;D36,N9,IF(P25&lt;D37,N10,IF(P25&lt;D38,N11,IF(P25&lt;D39,N12,IF(P25&lt;D40,N13,IF(P25&lt;D41,N14,IF(P25&gt;39000,"rémunération supérieure au plafond",""))))))))</f>
        <v>0</v>
      </c>
      <c r="S25" s="51"/>
      <c r="T25" s="51"/>
      <c r="U25" s="37"/>
      <c r="V25" s="35" t="s">
        <v>15</v>
      </c>
      <c r="W25" s="37"/>
      <c r="X25" s="35" t="s">
        <v>16</v>
      </c>
      <c r="Y25" s="35">
        <f>U25+(W25*10/6/100)</f>
        <v>0</v>
      </c>
      <c r="Z25" s="38"/>
      <c r="AA25" s="36">
        <f>IF(Z25=80%,6/7,IF(Z25=90%,32/35,Z25))</f>
        <v>0</v>
      </c>
      <c r="AB25" s="48">
        <f t="shared" si="11"/>
        <v>0</v>
      </c>
      <c r="AC25" s="48"/>
      <c r="AD25" s="48"/>
      <c r="AE25" s="29"/>
    </row>
    <row r="26" spans="1:31" s="2" customFormat="1" ht="36" customHeight="1" x14ac:dyDescent="0.25">
      <c r="A26" s="29"/>
      <c r="B26" s="29"/>
      <c r="C26" s="47"/>
      <c r="D26" s="31"/>
      <c r="E26" s="46">
        <v>45107</v>
      </c>
      <c r="F26" s="32">
        <f t="shared" ref="F26:F31" si="13">IF(AND(D26=0,E26=0),0,IF(AND(MONTH(E26)=2,DAY(E26)=28),DAYS360(D26,E26)+3,IF(AND(MONTH(E26)=2,DAY(E26)=29),DAYS360(D26,E26)+2,IF(DAY(E26)&lt;31,DAYS360(D26,E26)+1,IF(DAY(E26)=31,DAYS360(D26,E26),0)))))</f>
        <v>44461</v>
      </c>
      <c r="G26" s="33">
        <f t="shared" ref="G26:G31" si="14">IF(F26="","",ROUNDDOWN(F26/360,0))</f>
        <v>123</v>
      </c>
      <c r="H26" s="30" t="s">
        <v>9</v>
      </c>
      <c r="I26" s="33">
        <f t="shared" ref="I26:I31" si="15">IF(F26="","",ROUNDDOWN(((F26/360)-G26)*12,0))</f>
        <v>6</v>
      </c>
      <c r="J26" s="30" t="s">
        <v>10</v>
      </c>
      <c r="K26" s="33">
        <f t="shared" ref="K26:K31" si="16">IF(F26="","",ROUND(((((F26/360)-G26)*12)-I26)*30,0))</f>
        <v>1</v>
      </c>
      <c r="L26" s="30" t="s">
        <v>11</v>
      </c>
      <c r="M26" s="49"/>
      <c r="N26" s="49"/>
      <c r="O26" s="34"/>
      <c r="P26" s="50">
        <f t="shared" si="12"/>
        <v>0</v>
      </c>
      <c r="Q26" s="50"/>
      <c r="R26" s="51">
        <f>IF(P26&lt;D35,N8,IF(P26&lt;D36,N9,IF(P26&lt;D37,N10,IF(P26&lt;D38,N11,IF(P26&lt;D39,N12,IF(P26&lt;D40,N13,IF(P26&lt;D41,N14,IF(P26&gt;39000,"rémunération supérieure au plafond",""))))))))</f>
        <v>0</v>
      </c>
      <c r="S26" s="51"/>
      <c r="T26" s="51"/>
      <c r="U26" s="37"/>
      <c r="V26" s="35" t="s">
        <v>15</v>
      </c>
      <c r="W26" s="37"/>
      <c r="X26" s="35" t="s">
        <v>16</v>
      </c>
      <c r="Y26" s="35">
        <f t="shared" ref="Y26:Y27" si="17">U26+(W26*10/6/100)</f>
        <v>0</v>
      </c>
      <c r="Z26" s="38"/>
      <c r="AA26" s="36">
        <f t="shared" si="10"/>
        <v>0</v>
      </c>
      <c r="AB26" s="48">
        <f t="shared" si="11"/>
        <v>0</v>
      </c>
      <c r="AC26" s="48"/>
      <c r="AD26" s="48"/>
      <c r="AE26" s="29"/>
    </row>
    <row r="27" spans="1:31" s="2" customFormat="1" ht="36" customHeight="1" x14ac:dyDescent="0.25">
      <c r="A27" s="29"/>
      <c r="B27" s="29"/>
      <c r="C27" s="47"/>
      <c r="D27" s="31"/>
      <c r="E27" s="46">
        <v>45107</v>
      </c>
      <c r="F27" s="32">
        <f t="shared" si="13"/>
        <v>44461</v>
      </c>
      <c r="G27" s="33">
        <f t="shared" si="14"/>
        <v>123</v>
      </c>
      <c r="H27" s="30" t="s">
        <v>9</v>
      </c>
      <c r="I27" s="33">
        <f t="shared" si="15"/>
        <v>6</v>
      </c>
      <c r="J27" s="30" t="s">
        <v>10</v>
      </c>
      <c r="K27" s="33">
        <f t="shared" si="16"/>
        <v>1</v>
      </c>
      <c r="L27" s="30" t="s">
        <v>11</v>
      </c>
      <c r="M27" s="49"/>
      <c r="N27" s="49"/>
      <c r="O27" s="34"/>
      <c r="P27" s="50">
        <f t="shared" si="12"/>
        <v>0</v>
      </c>
      <c r="Q27" s="50"/>
      <c r="R27" s="66">
        <f>IF(P27&lt;D35,N8,IF(P27&lt;D36,N9,IF(P27&lt;D37,N10,IF(P27&lt;D38,N11,IF(P27&lt;D39,N12,IF(P27&lt;D40,N13,IF(P27&lt;D41,N14,IF(P27&gt;39000,"rémunération supérieure au plafond",""))))))))</f>
        <v>0</v>
      </c>
      <c r="S27" s="66"/>
      <c r="T27" s="66"/>
      <c r="U27" s="37"/>
      <c r="V27" s="35" t="s">
        <v>15</v>
      </c>
      <c r="W27" s="37"/>
      <c r="X27" s="35" t="s">
        <v>16</v>
      </c>
      <c r="Y27" s="35">
        <f t="shared" si="17"/>
        <v>0</v>
      </c>
      <c r="Z27" s="38"/>
      <c r="AA27" s="36">
        <f t="shared" si="10"/>
        <v>0</v>
      </c>
      <c r="AB27" s="48">
        <f t="shared" si="11"/>
        <v>0</v>
      </c>
      <c r="AC27" s="48"/>
      <c r="AD27" s="48"/>
      <c r="AE27" s="29"/>
    </row>
    <row r="28" spans="1:31" s="2" customFormat="1" ht="36" customHeight="1" x14ac:dyDescent="0.25">
      <c r="A28" s="29"/>
      <c r="B28" s="29"/>
      <c r="C28" s="47"/>
      <c r="D28" s="31"/>
      <c r="E28" s="46">
        <v>45107</v>
      </c>
      <c r="F28" s="32">
        <f t="shared" si="13"/>
        <v>44461</v>
      </c>
      <c r="G28" s="33">
        <f t="shared" si="14"/>
        <v>123</v>
      </c>
      <c r="H28" s="30" t="s">
        <v>9</v>
      </c>
      <c r="I28" s="33">
        <f t="shared" si="15"/>
        <v>6</v>
      </c>
      <c r="J28" s="30" t="s">
        <v>10</v>
      </c>
      <c r="K28" s="33">
        <f t="shared" si="16"/>
        <v>1</v>
      </c>
      <c r="L28" s="30" t="s">
        <v>11</v>
      </c>
      <c r="M28" s="49"/>
      <c r="N28" s="49"/>
      <c r="O28" s="34"/>
      <c r="P28" s="50">
        <f t="shared" si="12"/>
        <v>0</v>
      </c>
      <c r="Q28" s="50"/>
      <c r="R28" s="51">
        <f>IF(P28&lt;D35,N8,IF(P28&lt;D36,N9,IF(P28&lt;D37,N10,IF(P28&lt;D38,N11,IF(P28&lt;D39,N12,IF(P28&lt;D40,N13,IF(P28&lt;D41,N14,IF(P28&gt;39000,"rémunération supérieure au plafond",""))))))))</f>
        <v>0</v>
      </c>
      <c r="S28" s="51"/>
      <c r="T28" s="51"/>
      <c r="U28" s="37"/>
      <c r="V28" s="35" t="s">
        <v>15</v>
      </c>
      <c r="W28" s="37"/>
      <c r="X28" s="35" t="s">
        <v>16</v>
      </c>
      <c r="Y28" s="35">
        <f>U28+(W28*10/6/100)</f>
        <v>0</v>
      </c>
      <c r="Z28" s="38"/>
      <c r="AA28" s="36">
        <f>IF(Z28=80%,6/7,IF(Z28=90%,32/35,Z28))</f>
        <v>0</v>
      </c>
      <c r="AB28" s="48">
        <f t="shared" si="11"/>
        <v>0</v>
      </c>
      <c r="AC28" s="48"/>
      <c r="AD28" s="48"/>
      <c r="AE28" s="29"/>
    </row>
    <row r="29" spans="1:31" s="2" customFormat="1" ht="36" customHeight="1" x14ac:dyDescent="0.25">
      <c r="A29" s="29"/>
      <c r="B29" s="29"/>
      <c r="C29" s="47"/>
      <c r="D29" s="31"/>
      <c r="E29" s="46">
        <v>45107</v>
      </c>
      <c r="F29" s="32">
        <f t="shared" si="13"/>
        <v>44461</v>
      </c>
      <c r="G29" s="33">
        <f t="shared" si="14"/>
        <v>123</v>
      </c>
      <c r="H29" s="30" t="s">
        <v>9</v>
      </c>
      <c r="I29" s="33">
        <f t="shared" si="15"/>
        <v>6</v>
      </c>
      <c r="J29" s="30" t="s">
        <v>10</v>
      </c>
      <c r="K29" s="33">
        <f t="shared" si="16"/>
        <v>1</v>
      </c>
      <c r="L29" s="30" t="s">
        <v>11</v>
      </c>
      <c r="M29" s="49"/>
      <c r="N29" s="49"/>
      <c r="O29" s="34"/>
      <c r="P29" s="50">
        <f t="shared" si="12"/>
        <v>0</v>
      </c>
      <c r="Q29" s="50"/>
      <c r="R29" s="51">
        <f>IF(P29&lt;D35,N8,IF(P29&lt;D36,N9,IF(P29&lt;D37,N10,IF(P29&lt;D38,N11,IF(P29&lt;D39,N12,IF(P29&lt;D40,N13,IF(P29&lt;D41,N14,IF(P29&gt;39000,"rémunération supérieure au plafond",""))))))))</f>
        <v>0</v>
      </c>
      <c r="S29" s="51"/>
      <c r="T29" s="51"/>
      <c r="U29" s="37"/>
      <c r="V29" s="35" t="s">
        <v>15</v>
      </c>
      <c r="W29" s="37"/>
      <c r="X29" s="35" t="s">
        <v>16</v>
      </c>
      <c r="Y29" s="35">
        <f t="shared" ref="Y29:Y30" si="18">U29+(W29*10/6/100)</f>
        <v>0</v>
      </c>
      <c r="Z29" s="38"/>
      <c r="AA29" s="36">
        <f t="shared" si="10"/>
        <v>0</v>
      </c>
      <c r="AB29" s="48">
        <f t="shared" si="11"/>
        <v>0</v>
      </c>
      <c r="AC29" s="48"/>
      <c r="AD29" s="48"/>
      <c r="AE29" s="29"/>
    </row>
    <row r="30" spans="1:31" s="2" customFormat="1" ht="36" customHeight="1" x14ac:dyDescent="0.25">
      <c r="A30" s="29"/>
      <c r="B30" s="29"/>
      <c r="C30" s="47"/>
      <c r="D30" s="31"/>
      <c r="E30" s="46">
        <v>45107</v>
      </c>
      <c r="F30" s="32">
        <f t="shared" si="13"/>
        <v>44461</v>
      </c>
      <c r="G30" s="33">
        <f t="shared" si="14"/>
        <v>123</v>
      </c>
      <c r="H30" s="30" t="s">
        <v>9</v>
      </c>
      <c r="I30" s="33">
        <f t="shared" si="15"/>
        <v>6</v>
      </c>
      <c r="J30" s="30" t="s">
        <v>10</v>
      </c>
      <c r="K30" s="33">
        <f t="shared" si="16"/>
        <v>1</v>
      </c>
      <c r="L30" s="30" t="s">
        <v>11</v>
      </c>
      <c r="M30" s="49"/>
      <c r="N30" s="49"/>
      <c r="O30" s="34"/>
      <c r="P30" s="50">
        <f t="shared" si="12"/>
        <v>0</v>
      </c>
      <c r="Q30" s="50"/>
      <c r="R30" s="51">
        <f>IF(P30&lt;D35,N8,IF(P30&lt;D36,N9,IF(P30&lt;D37,N10,IF(P30&lt;D38,N11,IF(P30&lt;D39,N12,IF(P30&lt;D40,N13,IF(P30&lt;D41,N14,IF(P30&gt;39000,"rémunération supérieure au plafond",""))))))))</f>
        <v>0</v>
      </c>
      <c r="S30" s="51"/>
      <c r="T30" s="51"/>
      <c r="U30" s="37"/>
      <c r="V30" s="35" t="s">
        <v>15</v>
      </c>
      <c r="W30" s="37"/>
      <c r="X30" s="35" t="s">
        <v>16</v>
      </c>
      <c r="Y30" s="35">
        <f t="shared" si="18"/>
        <v>0</v>
      </c>
      <c r="Z30" s="38"/>
      <c r="AA30" s="36">
        <f t="shared" si="10"/>
        <v>0</v>
      </c>
      <c r="AB30" s="48">
        <f t="shared" si="11"/>
        <v>0</v>
      </c>
      <c r="AC30" s="48"/>
      <c r="AD30" s="48"/>
      <c r="AE30" s="29"/>
    </row>
    <row r="31" spans="1:31" s="2" customFormat="1" ht="36" customHeight="1" x14ac:dyDescent="0.25">
      <c r="A31" s="29"/>
      <c r="B31" s="29"/>
      <c r="C31" s="47"/>
      <c r="D31" s="31"/>
      <c r="E31" s="46">
        <v>45107</v>
      </c>
      <c r="F31" s="32">
        <f t="shared" si="13"/>
        <v>44461</v>
      </c>
      <c r="G31" s="33">
        <f t="shared" si="14"/>
        <v>123</v>
      </c>
      <c r="H31" s="30" t="s">
        <v>9</v>
      </c>
      <c r="I31" s="33">
        <f t="shared" si="15"/>
        <v>6</v>
      </c>
      <c r="J31" s="30" t="s">
        <v>10</v>
      </c>
      <c r="K31" s="33">
        <f t="shared" si="16"/>
        <v>1</v>
      </c>
      <c r="L31" s="30" t="s">
        <v>11</v>
      </c>
      <c r="M31" s="49"/>
      <c r="N31" s="49"/>
      <c r="O31" s="34"/>
      <c r="P31" s="50">
        <f t="shared" si="12"/>
        <v>0</v>
      </c>
      <c r="Q31" s="50"/>
      <c r="R31" s="51">
        <f>IF(P31&lt;D35,N8,IF(P31&lt;D36,N9,IF(P31&lt;D37,N10,IF(P31&lt;D38,N11,IF(P31&lt;D39,N12,IF(P31&lt;D40,N13,IF(P31&lt;D41,N14,IF(P31&gt;39000,"rémunération supérieure au plafond",""))))))))</f>
        <v>0</v>
      </c>
      <c r="S31" s="51"/>
      <c r="T31" s="51"/>
      <c r="U31" s="37"/>
      <c r="V31" s="35" t="s">
        <v>15</v>
      </c>
      <c r="W31" s="37"/>
      <c r="X31" s="35" t="s">
        <v>16</v>
      </c>
      <c r="Y31" s="35">
        <f>U31+(W31*10/6/100)</f>
        <v>0</v>
      </c>
      <c r="Z31" s="38"/>
      <c r="AA31" s="36">
        <f>IF(Z31=80%,6/7,IF(Z31=90%,32/35,Z31))</f>
        <v>0</v>
      </c>
      <c r="AB31" s="48">
        <f t="shared" si="11"/>
        <v>0</v>
      </c>
      <c r="AC31" s="48"/>
      <c r="AD31" s="48"/>
      <c r="AE31" s="29"/>
    </row>
    <row r="32" spans="1:31" x14ac:dyDescent="0.3"/>
    <row r="33" spans="3:13" hidden="1" x14ac:dyDescent="0.3">
      <c r="C33" s="9"/>
      <c r="D33" s="9" t="s">
        <v>17</v>
      </c>
      <c r="E33" s="9"/>
      <c r="F33" s="9"/>
      <c r="G33" s="9"/>
      <c r="H33" s="9"/>
      <c r="I33" s="9"/>
      <c r="J33" s="9"/>
      <c r="K33" s="9"/>
      <c r="L33" s="9"/>
      <c r="M33" s="9"/>
    </row>
    <row r="34" spans="3:13" hidden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3:13" hidden="1" x14ac:dyDescent="0.3">
      <c r="C35" s="9"/>
      <c r="D35" s="9">
        <v>23700</v>
      </c>
      <c r="E35" s="9"/>
      <c r="F35" s="9"/>
      <c r="G35" s="9"/>
      <c r="H35" s="9"/>
      <c r="I35" s="9"/>
      <c r="J35" s="9"/>
      <c r="K35" s="9"/>
      <c r="L35" s="9"/>
      <c r="M35" s="9"/>
    </row>
    <row r="36" spans="3:13" hidden="1" x14ac:dyDescent="0.3">
      <c r="C36" s="9"/>
      <c r="D36" s="9">
        <v>27300</v>
      </c>
      <c r="E36" s="9"/>
      <c r="F36" s="9"/>
      <c r="G36" s="9"/>
      <c r="H36" s="9"/>
      <c r="I36" s="9"/>
      <c r="J36" s="9"/>
      <c r="K36" s="9"/>
      <c r="L36" s="9"/>
      <c r="M36" s="9"/>
    </row>
    <row r="37" spans="3:13" ht="10.9" hidden="1" customHeight="1" x14ac:dyDescent="0.3">
      <c r="C37" s="9"/>
      <c r="D37" s="9">
        <v>29160</v>
      </c>
      <c r="E37" s="9"/>
      <c r="F37" s="9"/>
      <c r="G37" s="9"/>
      <c r="H37" s="9"/>
      <c r="I37" s="9"/>
      <c r="J37" s="9"/>
      <c r="K37" s="9"/>
      <c r="L37" s="9"/>
      <c r="M37" s="9"/>
    </row>
    <row r="38" spans="3:13" hidden="1" x14ac:dyDescent="0.3">
      <c r="C38" s="9"/>
      <c r="D38" s="9">
        <v>30840</v>
      </c>
      <c r="E38" s="9"/>
      <c r="F38" s="9"/>
      <c r="G38" s="9"/>
      <c r="H38" s="9"/>
      <c r="I38" s="9"/>
      <c r="J38" s="9"/>
      <c r="K38" s="9"/>
      <c r="L38" s="9"/>
      <c r="M38" s="9"/>
    </row>
    <row r="39" spans="3:13" hidden="1" x14ac:dyDescent="0.3">
      <c r="C39" s="9"/>
      <c r="D39" s="9">
        <v>32280</v>
      </c>
      <c r="E39" s="9"/>
      <c r="F39" s="9"/>
      <c r="G39" s="9"/>
      <c r="H39" s="9"/>
      <c r="I39" s="9"/>
      <c r="J39" s="9"/>
      <c r="K39" s="9"/>
      <c r="L39" s="9"/>
      <c r="M39" s="9"/>
    </row>
    <row r="40" spans="3:13" hidden="1" x14ac:dyDescent="0.3">
      <c r="C40" s="9"/>
      <c r="D40" s="9">
        <v>33600</v>
      </c>
      <c r="E40" s="9"/>
      <c r="F40" s="9"/>
      <c r="G40" s="9"/>
      <c r="H40" s="9"/>
      <c r="I40" s="9"/>
      <c r="J40" s="9"/>
      <c r="K40" s="9"/>
      <c r="L40" s="9"/>
      <c r="M40" s="9"/>
    </row>
    <row r="41" spans="3:13" hidden="1" x14ac:dyDescent="0.3">
      <c r="C41" s="9"/>
      <c r="D41" s="9">
        <v>39000</v>
      </c>
      <c r="E41" s="9"/>
      <c r="F41" s="9"/>
      <c r="G41" s="9"/>
      <c r="H41" s="9"/>
      <c r="I41" s="9"/>
      <c r="J41" s="9"/>
      <c r="K41" s="9"/>
      <c r="L41" s="9"/>
      <c r="M41" s="9"/>
    </row>
    <row r="42" spans="3:13" hidden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</sheetData>
  <sheetProtection algorithmName="SHA-512" hashValue="SO7Iz8a0WtCJH9JOD/Rg+IcehCrmzzZtodXEf7K+BGZEBtsUpbOoyJ1k2rRpP71rIQ46yWd9f/xtFllaKbs7GA==" saltValue="JQLyx34s0bMj4LHOwOQijw==" spinCount="100000" sheet="1" objects="1" scenarios="1"/>
  <mergeCells count="79">
    <mergeCell ref="C5:W5"/>
    <mergeCell ref="D1:Z1"/>
    <mergeCell ref="D2:Z2"/>
    <mergeCell ref="D3:Z3"/>
    <mergeCell ref="M31:N31"/>
    <mergeCell ref="P31:Q31"/>
    <mergeCell ref="R31:T31"/>
    <mergeCell ref="P27:Q27"/>
    <mergeCell ref="D20:E20"/>
    <mergeCell ref="F20:F21"/>
    <mergeCell ref="G20:L21"/>
    <mergeCell ref="M20:N21"/>
    <mergeCell ref="P20:Q21"/>
    <mergeCell ref="R20:T21"/>
    <mergeCell ref="M22:N22"/>
    <mergeCell ref="P22:Q22"/>
    <mergeCell ref="C7:K7"/>
    <mergeCell ref="C8:K8"/>
    <mergeCell ref="L14:M14"/>
    <mergeCell ref="C14:K14"/>
    <mergeCell ref="M29:N29"/>
    <mergeCell ref="M27:N27"/>
    <mergeCell ref="L7:M7"/>
    <mergeCell ref="L8:M8"/>
    <mergeCell ref="L9:M9"/>
    <mergeCell ref="L10:M10"/>
    <mergeCell ref="L11:M11"/>
    <mergeCell ref="N7:P7"/>
    <mergeCell ref="N8:P8"/>
    <mergeCell ref="N9:P9"/>
    <mergeCell ref="N10:P10"/>
    <mergeCell ref="N11:P11"/>
    <mergeCell ref="C9:K9"/>
    <mergeCell ref="C10:K10"/>
    <mergeCell ref="C11:K11"/>
    <mergeCell ref="Z20:Z21"/>
    <mergeCell ref="AB20:AD21"/>
    <mergeCell ref="C12:K12"/>
    <mergeCell ref="C13:K13"/>
    <mergeCell ref="L12:M12"/>
    <mergeCell ref="L13:M13"/>
    <mergeCell ref="C20:C21"/>
    <mergeCell ref="AB22:AD22"/>
    <mergeCell ref="N12:P12"/>
    <mergeCell ref="N13:P13"/>
    <mergeCell ref="N14:P14"/>
    <mergeCell ref="U20:X21"/>
    <mergeCell ref="E16:R16"/>
    <mergeCell ref="R22:T22"/>
    <mergeCell ref="AB26:AD26"/>
    <mergeCell ref="AB23:AD23"/>
    <mergeCell ref="M24:N24"/>
    <mergeCell ref="P24:Q24"/>
    <mergeCell ref="R24:T24"/>
    <mergeCell ref="AB24:AD24"/>
    <mergeCell ref="M25:N25"/>
    <mergeCell ref="P25:Q25"/>
    <mergeCell ref="AB25:AD25"/>
    <mergeCell ref="M23:N23"/>
    <mergeCell ref="P23:Q23"/>
    <mergeCell ref="R23:T23"/>
    <mergeCell ref="R25:T25"/>
    <mergeCell ref="M26:N26"/>
    <mergeCell ref="P26:Q26"/>
    <mergeCell ref="R26:T26"/>
    <mergeCell ref="AB31:AD31"/>
    <mergeCell ref="AB29:AD29"/>
    <mergeCell ref="M30:N30"/>
    <mergeCell ref="P30:Q30"/>
    <mergeCell ref="R30:T30"/>
    <mergeCell ref="AB30:AD30"/>
    <mergeCell ref="P29:Q29"/>
    <mergeCell ref="R29:T29"/>
    <mergeCell ref="AB27:AD27"/>
    <mergeCell ref="M28:N28"/>
    <mergeCell ref="P28:Q28"/>
    <mergeCell ref="R28:T28"/>
    <mergeCell ref="AB28:AD28"/>
    <mergeCell ref="R27:T27"/>
  </mergeCells>
  <conditionalFormatting sqref="D22:E31">
    <cfRule type="expression" dxfId="7" priority="1">
      <formula>S22="pb doublon période"</formula>
    </cfRule>
  </conditionalFormatting>
  <conditionalFormatting sqref="N8:P15">
    <cfRule type="cellIs" dxfId="6" priority="18" operator="greaterThan">
      <formula>800</formula>
    </cfRule>
  </conditionalFormatting>
  <conditionalFormatting sqref="N9:P9">
    <cfRule type="cellIs" dxfId="5" priority="17" operator="greaterThan">
      <formula>700</formula>
    </cfRule>
  </conditionalFormatting>
  <conditionalFormatting sqref="N10:P10">
    <cfRule type="cellIs" dxfId="4" priority="16" operator="greaterThan">
      <formula>600</formula>
    </cfRule>
  </conditionalFormatting>
  <conditionalFormatting sqref="N11:P11">
    <cfRule type="cellIs" dxfId="3" priority="14" operator="greaterThan">
      <formula>500</formula>
    </cfRule>
  </conditionalFormatting>
  <conditionalFormatting sqref="N12:P12">
    <cfRule type="cellIs" dxfId="2" priority="13" operator="greaterThan">
      <formula>400</formula>
    </cfRule>
  </conditionalFormatting>
  <conditionalFormatting sqref="N13:P13">
    <cfRule type="cellIs" dxfId="1" priority="12" operator="greaterThan">
      <formula>350</formula>
    </cfRule>
  </conditionalFormatting>
  <conditionalFormatting sqref="N14:P15">
    <cfRule type="cellIs" dxfId="0" priority="11" operator="greaterThan">
      <formula>300</formula>
    </cfRule>
  </conditionalFormatting>
  <dataValidations count="1">
    <dataValidation type="date" allowBlank="1" showInputMessage="1" showErrorMessage="1" error="La date doit être comprise entre le 01/07/2022 et le 30/06/2023" prompt="1er cas -&gt; Votre agent a été recruté avant le 01/07/2022 : indiquez 01/07/2022._x000a_ _x000a_2ème cas -&gt;Le recrutement a eu lieu entre le 01/07/2022 et le 30/06/2023 : indiquez la date de recrutement." sqref="D22:D31" xr:uid="{74EC249E-2D84-4040-9745-DFB914B04791}">
      <formula1>44743</formula1>
      <formula2>45107</formula2>
    </dataValidation>
  </dataValidations>
  <pageMargins left="0.23622047244094491" right="0.23622047244094491" top="0" bottom="0" header="0.31496062992125984" footer="0.31496062992125984"/>
  <pageSetup paperSize="9" scale="5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62A09-B7EC-477C-A19F-D9FEA833FA04}">
  <dimension ref="A1:A365"/>
  <sheetViews>
    <sheetView topLeftCell="A358" workbookViewId="0">
      <selection sqref="A1:A365"/>
    </sheetView>
  </sheetViews>
  <sheetFormatPr baseColWidth="10" defaultRowHeight="15" x14ac:dyDescent="0.25"/>
  <sheetData>
    <row r="1" spans="1:1" x14ac:dyDescent="0.25">
      <c r="A1" s="7">
        <v>44743</v>
      </c>
    </row>
    <row r="2" spans="1:1" x14ac:dyDescent="0.25">
      <c r="A2" s="7">
        <v>44744</v>
      </c>
    </row>
    <row r="3" spans="1:1" x14ac:dyDescent="0.25">
      <c r="A3" s="7">
        <v>44745</v>
      </c>
    </row>
    <row r="4" spans="1:1" x14ac:dyDescent="0.25">
      <c r="A4" s="7">
        <v>44746</v>
      </c>
    </row>
    <row r="5" spans="1:1" x14ac:dyDescent="0.25">
      <c r="A5" s="7">
        <v>44747</v>
      </c>
    </row>
    <row r="6" spans="1:1" x14ac:dyDescent="0.25">
      <c r="A6" s="7">
        <v>44748</v>
      </c>
    </row>
    <row r="7" spans="1:1" x14ac:dyDescent="0.25">
      <c r="A7" s="7">
        <v>44749</v>
      </c>
    </row>
    <row r="8" spans="1:1" x14ac:dyDescent="0.25">
      <c r="A8" s="7">
        <v>44750</v>
      </c>
    </row>
    <row r="9" spans="1:1" x14ac:dyDescent="0.25">
      <c r="A9" s="7">
        <v>44751</v>
      </c>
    </row>
    <row r="10" spans="1:1" x14ac:dyDescent="0.25">
      <c r="A10" s="7">
        <v>44752</v>
      </c>
    </row>
    <row r="11" spans="1:1" x14ac:dyDescent="0.25">
      <c r="A11" s="7">
        <v>44753</v>
      </c>
    </row>
    <row r="12" spans="1:1" x14ac:dyDescent="0.25">
      <c r="A12" s="7">
        <v>44754</v>
      </c>
    </row>
    <row r="13" spans="1:1" x14ac:dyDescent="0.25">
      <c r="A13" s="7">
        <v>44755</v>
      </c>
    </row>
    <row r="14" spans="1:1" x14ac:dyDescent="0.25">
      <c r="A14" s="7">
        <v>44756</v>
      </c>
    </row>
    <row r="15" spans="1:1" x14ac:dyDescent="0.25">
      <c r="A15" s="7">
        <v>44757</v>
      </c>
    </row>
    <row r="16" spans="1:1" x14ac:dyDescent="0.25">
      <c r="A16" s="7">
        <v>44758</v>
      </c>
    </row>
    <row r="17" spans="1:1" x14ac:dyDescent="0.25">
      <c r="A17" s="7">
        <v>44759</v>
      </c>
    </row>
    <row r="18" spans="1:1" x14ac:dyDescent="0.25">
      <c r="A18" s="7">
        <v>44760</v>
      </c>
    </row>
    <row r="19" spans="1:1" x14ac:dyDescent="0.25">
      <c r="A19" s="7">
        <v>44761</v>
      </c>
    </row>
    <row r="20" spans="1:1" x14ac:dyDescent="0.25">
      <c r="A20" s="7">
        <v>44762</v>
      </c>
    </row>
    <row r="21" spans="1:1" x14ac:dyDescent="0.25">
      <c r="A21" s="7">
        <v>44763</v>
      </c>
    </row>
    <row r="22" spans="1:1" x14ac:dyDescent="0.25">
      <c r="A22" s="7">
        <v>44764</v>
      </c>
    </row>
    <row r="23" spans="1:1" x14ac:dyDescent="0.25">
      <c r="A23" s="7">
        <v>44765</v>
      </c>
    </row>
    <row r="24" spans="1:1" x14ac:dyDescent="0.25">
      <c r="A24" s="7">
        <v>44766</v>
      </c>
    </row>
    <row r="25" spans="1:1" x14ac:dyDescent="0.25">
      <c r="A25" s="7">
        <v>44767</v>
      </c>
    </row>
    <row r="26" spans="1:1" x14ac:dyDescent="0.25">
      <c r="A26" s="7">
        <v>44768</v>
      </c>
    </row>
    <row r="27" spans="1:1" x14ac:dyDescent="0.25">
      <c r="A27" s="7">
        <v>44769</v>
      </c>
    </row>
    <row r="28" spans="1:1" x14ac:dyDescent="0.25">
      <c r="A28" s="7">
        <v>44770</v>
      </c>
    </row>
    <row r="29" spans="1:1" x14ac:dyDescent="0.25">
      <c r="A29" s="7">
        <v>44771</v>
      </c>
    </row>
    <row r="30" spans="1:1" x14ac:dyDescent="0.25">
      <c r="A30" s="7">
        <v>44772</v>
      </c>
    </row>
    <row r="31" spans="1:1" x14ac:dyDescent="0.25">
      <c r="A31" s="7">
        <v>44773</v>
      </c>
    </row>
    <row r="32" spans="1:1" x14ac:dyDescent="0.25">
      <c r="A32" s="7">
        <v>44774</v>
      </c>
    </row>
    <row r="33" spans="1:1" x14ac:dyDescent="0.25">
      <c r="A33" s="7">
        <v>44775</v>
      </c>
    </row>
    <row r="34" spans="1:1" x14ac:dyDescent="0.25">
      <c r="A34" s="7">
        <v>44776</v>
      </c>
    </row>
    <row r="35" spans="1:1" x14ac:dyDescent="0.25">
      <c r="A35" s="7">
        <v>44777</v>
      </c>
    </row>
    <row r="36" spans="1:1" x14ac:dyDescent="0.25">
      <c r="A36" s="7">
        <v>44778</v>
      </c>
    </row>
    <row r="37" spans="1:1" x14ac:dyDescent="0.25">
      <c r="A37" s="7">
        <v>44779</v>
      </c>
    </row>
    <row r="38" spans="1:1" x14ac:dyDescent="0.25">
      <c r="A38" s="7">
        <v>44780</v>
      </c>
    </row>
    <row r="39" spans="1:1" x14ac:dyDescent="0.25">
      <c r="A39" s="7">
        <v>44781</v>
      </c>
    </row>
    <row r="40" spans="1:1" x14ac:dyDescent="0.25">
      <c r="A40" s="7">
        <v>44782</v>
      </c>
    </row>
    <row r="41" spans="1:1" x14ac:dyDescent="0.25">
      <c r="A41" s="7">
        <v>44783</v>
      </c>
    </row>
    <row r="42" spans="1:1" x14ac:dyDescent="0.25">
      <c r="A42" s="7">
        <v>44784</v>
      </c>
    </row>
    <row r="43" spans="1:1" x14ac:dyDescent="0.25">
      <c r="A43" s="7">
        <v>44785</v>
      </c>
    </row>
    <row r="44" spans="1:1" x14ac:dyDescent="0.25">
      <c r="A44" s="7">
        <v>44786</v>
      </c>
    </row>
    <row r="45" spans="1:1" x14ac:dyDescent="0.25">
      <c r="A45" s="7">
        <v>44787</v>
      </c>
    </row>
    <row r="46" spans="1:1" x14ac:dyDescent="0.25">
      <c r="A46" s="7">
        <v>44788</v>
      </c>
    </row>
    <row r="47" spans="1:1" x14ac:dyDescent="0.25">
      <c r="A47" s="7">
        <v>44789</v>
      </c>
    </row>
    <row r="48" spans="1:1" x14ac:dyDescent="0.25">
      <c r="A48" s="7">
        <v>44790</v>
      </c>
    </row>
    <row r="49" spans="1:1" x14ac:dyDescent="0.25">
      <c r="A49" s="7">
        <v>44791</v>
      </c>
    </row>
    <row r="50" spans="1:1" x14ac:dyDescent="0.25">
      <c r="A50" s="7">
        <v>44792</v>
      </c>
    </row>
    <row r="51" spans="1:1" x14ac:dyDescent="0.25">
      <c r="A51" s="7">
        <v>44793</v>
      </c>
    </row>
    <row r="52" spans="1:1" x14ac:dyDescent="0.25">
      <c r="A52" s="7">
        <v>44794</v>
      </c>
    </row>
    <row r="53" spans="1:1" x14ac:dyDescent="0.25">
      <c r="A53" s="7">
        <v>44795</v>
      </c>
    </row>
    <row r="54" spans="1:1" x14ac:dyDescent="0.25">
      <c r="A54" s="7">
        <v>44796</v>
      </c>
    </row>
    <row r="55" spans="1:1" x14ac:dyDescent="0.25">
      <c r="A55" s="7">
        <v>44797</v>
      </c>
    </row>
    <row r="56" spans="1:1" x14ac:dyDescent="0.25">
      <c r="A56" s="7">
        <v>44798</v>
      </c>
    </row>
    <row r="57" spans="1:1" x14ac:dyDescent="0.25">
      <c r="A57" s="7">
        <v>44799</v>
      </c>
    </row>
    <row r="58" spans="1:1" x14ac:dyDescent="0.25">
      <c r="A58" s="7">
        <v>44800</v>
      </c>
    </row>
    <row r="59" spans="1:1" x14ac:dyDescent="0.25">
      <c r="A59" s="7">
        <v>44801</v>
      </c>
    </row>
    <row r="60" spans="1:1" x14ac:dyDescent="0.25">
      <c r="A60" s="7">
        <v>44802</v>
      </c>
    </row>
    <row r="61" spans="1:1" x14ac:dyDescent="0.25">
      <c r="A61" s="7">
        <v>44803</v>
      </c>
    </row>
    <row r="62" spans="1:1" x14ac:dyDescent="0.25">
      <c r="A62" s="7">
        <v>44804</v>
      </c>
    </row>
    <row r="63" spans="1:1" x14ac:dyDescent="0.25">
      <c r="A63" s="7">
        <v>44805</v>
      </c>
    </row>
    <row r="64" spans="1:1" x14ac:dyDescent="0.25">
      <c r="A64" s="7">
        <v>44806</v>
      </c>
    </row>
    <row r="65" spans="1:1" x14ac:dyDescent="0.25">
      <c r="A65" s="7">
        <v>44807</v>
      </c>
    </row>
    <row r="66" spans="1:1" x14ac:dyDescent="0.25">
      <c r="A66" s="7">
        <v>44808</v>
      </c>
    </row>
    <row r="67" spans="1:1" x14ac:dyDescent="0.25">
      <c r="A67" s="7">
        <v>44809</v>
      </c>
    </row>
    <row r="68" spans="1:1" x14ac:dyDescent="0.25">
      <c r="A68" s="7">
        <v>44810</v>
      </c>
    </row>
    <row r="69" spans="1:1" x14ac:dyDescent="0.25">
      <c r="A69" s="7">
        <v>44811</v>
      </c>
    </row>
    <row r="70" spans="1:1" x14ac:dyDescent="0.25">
      <c r="A70" s="7">
        <v>44812</v>
      </c>
    </row>
    <row r="71" spans="1:1" x14ac:dyDescent="0.25">
      <c r="A71" s="7">
        <v>44813</v>
      </c>
    </row>
    <row r="72" spans="1:1" x14ac:dyDescent="0.25">
      <c r="A72" s="7">
        <v>44814</v>
      </c>
    </row>
    <row r="73" spans="1:1" x14ac:dyDescent="0.25">
      <c r="A73" s="7">
        <v>44815</v>
      </c>
    </row>
    <row r="74" spans="1:1" x14ac:dyDescent="0.25">
      <c r="A74" s="7">
        <v>44816</v>
      </c>
    </row>
    <row r="75" spans="1:1" x14ac:dyDescent="0.25">
      <c r="A75" s="7">
        <v>44817</v>
      </c>
    </row>
    <row r="76" spans="1:1" x14ac:dyDescent="0.25">
      <c r="A76" s="7">
        <v>44818</v>
      </c>
    </row>
    <row r="77" spans="1:1" x14ac:dyDescent="0.25">
      <c r="A77" s="7">
        <v>44819</v>
      </c>
    </row>
    <row r="78" spans="1:1" x14ac:dyDescent="0.25">
      <c r="A78" s="7">
        <v>44820</v>
      </c>
    </row>
    <row r="79" spans="1:1" x14ac:dyDescent="0.25">
      <c r="A79" s="7">
        <v>44821</v>
      </c>
    </row>
    <row r="80" spans="1:1" x14ac:dyDescent="0.25">
      <c r="A80" s="7">
        <v>44822</v>
      </c>
    </row>
    <row r="81" spans="1:1" x14ac:dyDescent="0.25">
      <c r="A81" s="7">
        <v>44823</v>
      </c>
    </row>
    <row r="82" spans="1:1" x14ac:dyDescent="0.25">
      <c r="A82" s="7">
        <v>44824</v>
      </c>
    </row>
    <row r="83" spans="1:1" x14ac:dyDescent="0.25">
      <c r="A83" s="7">
        <v>44825</v>
      </c>
    </row>
    <row r="84" spans="1:1" x14ac:dyDescent="0.25">
      <c r="A84" s="7">
        <v>44826</v>
      </c>
    </row>
    <row r="85" spans="1:1" x14ac:dyDescent="0.25">
      <c r="A85" s="7">
        <v>44827</v>
      </c>
    </row>
    <row r="86" spans="1:1" x14ac:dyDescent="0.25">
      <c r="A86" s="7">
        <v>44828</v>
      </c>
    </row>
    <row r="87" spans="1:1" x14ac:dyDescent="0.25">
      <c r="A87" s="7">
        <v>44829</v>
      </c>
    </row>
    <row r="88" spans="1:1" x14ac:dyDescent="0.25">
      <c r="A88" s="7">
        <v>44830</v>
      </c>
    </row>
    <row r="89" spans="1:1" x14ac:dyDescent="0.25">
      <c r="A89" s="7">
        <v>44831</v>
      </c>
    </row>
    <row r="90" spans="1:1" x14ac:dyDescent="0.25">
      <c r="A90" s="7">
        <v>44832</v>
      </c>
    </row>
    <row r="91" spans="1:1" x14ac:dyDescent="0.25">
      <c r="A91" s="7">
        <v>44833</v>
      </c>
    </row>
    <row r="92" spans="1:1" x14ac:dyDescent="0.25">
      <c r="A92" s="7">
        <v>44834</v>
      </c>
    </row>
    <row r="93" spans="1:1" x14ac:dyDescent="0.25">
      <c r="A93" s="7">
        <v>44835</v>
      </c>
    </row>
    <row r="94" spans="1:1" x14ac:dyDescent="0.25">
      <c r="A94" s="7">
        <v>44836</v>
      </c>
    </row>
    <row r="95" spans="1:1" x14ac:dyDescent="0.25">
      <c r="A95" s="7">
        <v>44837</v>
      </c>
    </row>
    <row r="96" spans="1:1" x14ac:dyDescent="0.25">
      <c r="A96" s="7">
        <v>44838</v>
      </c>
    </row>
    <row r="97" spans="1:1" x14ac:dyDescent="0.25">
      <c r="A97" s="7">
        <v>44839</v>
      </c>
    </row>
    <row r="98" spans="1:1" x14ac:dyDescent="0.25">
      <c r="A98" s="7">
        <v>44840</v>
      </c>
    </row>
    <row r="99" spans="1:1" x14ac:dyDescent="0.25">
      <c r="A99" s="7">
        <v>44841</v>
      </c>
    </row>
    <row r="100" spans="1:1" x14ac:dyDescent="0.25">
      <c r="A100" s="7">
        <v>44842</v>
      </c>
    </row>
    <row r="101" spans="1:1" x14ac:dyDescent="0.25">
      <c r="A101" s="7">
        <v>44843</v>
      </c>
    </row>
    <row r="102" spans="1:1" x14ac:dyDescent="0.25">
      <c r="A102" s="7">
        <v>44844</v>
      </c>
    </row>
    <row r="103" spans="1:1" x14ac:dyDescent="0.25">
      <c r="A103" s="7">
        <v>44845</v>
      </c>
    </row>
    <row r="104" spans="1:1" x14ac:dyDescent="0.25">
      <c r="A104" s="7">
        <v>44846</v>
      </c>
    </row>
    <row r="105" spans="1:1" x14ac:dyDescent="0.25">
      <c r="A105" s="7">
        <v>44847</v>
      </c>
    </row>
    <row r="106" spans="1:1" x14ac:dyDescent="0.25">
      <c r="A106" s="7">
        <v>44848</v>
      </c>
    </row>
    <row r="107" spans="1:1" x14ac:dyDescent="0.25">
      <c r="A107" s="7">
        <v>44849</v>
      </c>
    </row>
    <row r="108" spans="1:1" x14ac:dyDescent="0.25">
      <c r="A108" s="7">
        <v>44850</v>
      </c>
    </row>
    <row r="109" spans="1:1" x14ac:dyDescent="0.25">
      <c r="A109" s="7">
        <v>44851</v>
      </c>
    </row>
    <row r="110" spans="1:1" x14ac:dyDescent="0.25">
      <c r="A110" s="7">
        <v>44852</v>
      </c>
    </row>
    <row r="111" spans="1:1" x14ac:dyDescent="0.25">
      <c r="A111" s="7">
        <v>44853</v>
      </c>
    </row>
    <row r="112" spans="1:1" x14ac:dyDescent="0.25">
      <c r="A112" s="7">
        <v>44854</v>
      </c>
    </row>
    <row r="113" spans="1:1" x14ac:dyDescent="0.25">
      <c r="A113" s="7">
        <v>44855</v>
      </c>
    </row>
    <row r="114" spans="1:1" x14ac:dyDescent="0.25">
      <c r="A114" s="7">
        <v>44856</v>
      </c>
    </row>
    <row r="115" spans="1:1" x14ac:dyDescent="0.25">
      <c r="A115" s="7">
        <v>44857</v>
      </c>
    </row>
    <row r="116" spans="1:1" x14ac:dyDescent="0.25">
      <c r="A116" s="7">
        <v>44858</v>
      </c>
    </row>
    <row r="117" spans="1:1" x14ac:dyDescent="0.25">
      <c r="A117" s="7">
        <v>44859</v>
      </c>
    </row>
    <row r="118" spans="1:1" x14ac:dyDescent="0.25">
      <c r="A118" s="7">
        <v>44860</v>
      </c>
    </row>
    <row r="119" spans="1:1" x14ac:dyDescent="0.25">
      <c r="A119" s="7">
        <v>44861</v>
      </c>
    </row>
    <row r="120" spans="1:1" x14ac:dyDescent="0.25">
      <c r="A120" s="7">
        <v>44862</v>
      </c>
    </row>
    <row r="121" spans="1:1" x14ac:dyDescent="0.25">
      <c r="A121" s="7">
        <v>44863</v>
      </c>
    </row>
    <row r="122" spans="1:1" x14ac:dyDescent="0.25">
      <c r="A122" s="7">
        <v>44864</v>
      </c>
    </row>
    <row r="123" spans="1:1" x14ac:dyDescent="0.25">
      <c r="A123" s="7">
        <v>44865</v>
      </c>
    </row>
    <row r="124" spans="1:1" x14ac:dyDescent="0.25">
      <c r="A124" s="7">
        <v>44866</v>
      </c>
    </row>
    <row r="125" spans="1:1" x14ac:dyDescent="0.25">
      <c r="A125" s="7">
        <v>44867</v>
      </c>
    </row>
    <row r="126" spans="1:1" x14ac:dyDescent="0.25">
      <c r="A126" s="7">
        <v>44868</v>
      </c>
    </row>
    <row r="127" spans="1:1" x14ac:dyDescent="0.25">
      <c r="A127" s="7">
        <v>44869</v>
      </c>
    </row>
    <row r="128" spans="1:1" x14ac:dyDescent="0.25">
      <c r="A128" s="7">
        <v>44870</v>
      </c>
    </row>
    <row r="129" spans="1:1" x14ac:dyDescent="0.25">
      <c r="A129" s="7">
        <v>44871</v>
      </c>
    </row>
    <row r="130" spans="1:1" x14ac:dyDescent="0.25">
      <c r="A130" s="7">
        <v>44872</v>
      </c>
    </row>
    <row r="131" spans="1:1" x14ac:dyDescent="0.25">
      <c r="A131" s="7">
        <v>44873</v>
      </c>
    </row>
    <row r="132" spans="1:1" x14ac:dyDescent="0.25">
      <c r="A132" s="7">
        <v>44874</v>
      </c>
    </row>
    <row r="133" spans="1:1" x14ac:dyDescent="0.25">
      <c r="A133" s="7">
        <v>44875</v>
      </c>
    </row>
    <row r="134" spans="1:1" x14ac:dyDescent="0.25">
      <c r="A134" s="7">
        <v>44876</v>
      </c>
    </row>
    <row r="135" spans="1:1" x14ac:dyDescent="0.25">
      <c r="A135" s="7">
        <v>44877</v>
      </c>
    </row>
    <row r="136" spans="1:1" x14ac:dyDescent="0.25">
      <c r="A136" s="7">
        <v>44878</v>
      </c>
    </row>
    <row r="137" spans="1:1" x14ac:dyDescent="0.25">
      <c r="A137" s="7">
        <v>44879</v>
      </c>
    </row>
    <row r="138" spans="1:1" x14ac:dyDescent="0.25">
      <c r="A138" s="7">
        <v>44880</v>
      </c>
    </row>
    <row r="139" spans="1:1" x14ac:dyDescent="0.25">
      <c r="A139" s="7">
        <v>44881</v>
      </c>
    </row>
    <row r="140" spans="1:1" x14ac:dyDescent="0.25">
      <c r="A140" s="7">
        <v>44882</v>
      </c>
    </row>
    <row r="141" spans="1:1" x14ac:dyDescent="0.25">
      <c r="A141" s="7">
        <v>44883</v>
      </c>
    </row>
    <row r="142" spans="1:1" x14ac:dyDescent="0.25">
      <c r="A142" s="7">
        <v>44884</v>
      </c>
    </row>
    <row r="143" spans="1:1" x14ac:dyDescent="0.25">
      <c r="A143" s="7">
        <v>44885</v>
      </c>
    </row>
    <row r="144" spans="1:1" x14ac:dyDescent="0.25">
      <c r="A144" s="7">
        <v>44886</v>
      </c>
    </row>
    <row r="145" spans="1:1" x14ac:dyDescent="0.25">
      <c r="A145" s="7">
        <v>44887</v>
      </c>
    </row>
    <row r="146" spans="1:1" x14ac:dyDescent="0.25">
      <c r="A146" s="7">
        <v>44888</v>
      </c>
    </row>
    <row r="147" spans="1:1" x14ac:dyDescent="0.25">
      <c r="A147" s="7">
        <v>44889</v>
      </c>
    </row>
    <row r="148" spans="1:1" x14ac:dyDescent="0.25">
      <c r="A148" s="7">
        <v>44890</v>
      </c>
    </row>
    <row r="149" spans="1:1" x14ac:dyDescent="0.25">
      <c r="A149" s="7">
        <v>44891</v>
      </c>
    </row>
    <row r="150" spans="1:1" x14ac:dyDescent="0.25">
      <c r="A150" s="7">
        <v>44892</v>
      </c>
    </row>
    <row r="151" spans="1:1" x14ac:dyDescent="0.25">
      <c r="A151" s="7">
        <v>44893</v>
      </c>
    </row>
    <row r="152" spans="1:1" x14ac:dyDescent="0.25">
      <c r="A152" s="7">
        <v>44894</v>
      </c>
    </row>
    <row r="153" spans="1:1" x14ac:dyDescent="0.25">
      <c r="A153" s="7">
        <v>44895</v>
      </c>
    </row>
    <row r="154" spans="1:1" x14ac:dyDescent="0.25">
      <c r="A154" s="7">
        <v>44896</v>
      </c>
    </row>
    <row r="155" spans="1:1" x14ac:dyDescent="0.25">
      <c r="A155" s="7">
        <v>44897</v>
      </c>
    </row>
    <row r="156" spans="1:1" x14ac:dyDescent="0.25">
      <c r="A156" s="7">
        <v>44898</v>
      </c>
    </row>
    <row r="157" spans="1:1" x14ac:dyDescent="0.25">
      <c r="A157" s="7">
        <v>44899</v>
      </c>
    </row>
    <row r="158" spans="1:1" x14ac:dyDescent="0.25">
      <c r="A158" s="7">
        <v>44900</v>
      </c>
    </row>
    <row r="159" spans="1:1" x14ac:dyDescent="0.25">
      <c r="A159" s="7">
        <v>44901</v>
      </c>
    </row>
    <row r="160" spans="1:1" x14ac:dyDescent="0.25">
      <c r="A160" s="7">
        <v>44902</v>
      </c>
    </row>
    <row r="161" spans="1:1" x14ac:dyDescent="0.25">
      <c r="A161" s="7">
        <v>44903</v>
      </c>
    </row>
    <row r="162" spans="1:1" x14ac:dyDescent="0.25">
      <c r="A162" s="7">
        <v>44904</v>
      </c>
    </row>
    <row r="163" spans="1:1" x14ac:dyDescent="0.25">
      <c r="A163" s="7">
        <v>44905</v>
      </c>
    </row>
    <row r="164" spans="1:1" x14ac:dyDescent="0.25">
      <c r="A164" s="7">
        <v>44906</v>
      </c>
    </row>
    <row r="165" spans="1:1" x14ac:dyDescent="0.25">
      <c r="A165" s="7">
        <v>44907</v>
      </c>
    </row>
    <row r="166" spans="1:1" x14ac:dyDescent="0.25">
      <c r="A166" s="7">
        <v>44908</v>
      </c>
    </row>
    <row r="167" spans="1:1" x14ac:dyDescent="0.25">
      <c r="A167" s="7">
        <v>44909</v>
      </c>
    </row>
    <row r="168" spans="1:1" x14ac:dyDescent="0.25">
      <c r="A168" s="7">
        <v>44910</v>
      </c>
    </row>
    <row r="169" spans="1:1" x14ac:dyDescent="0.25">
      <c r="A169" s="7">
        <v>44911</v>
      </c>
    </row>
    <row r="170" spans="1:1" x14ac:dyDescent="0.25">
      <c r="A170" s="7">
        <v>44912</v>
      </c>
    </row>
    <row r="171" spans="1:1" x14ac:dyDescent="0.25">
      <c r="A171" s="7">
        <v>44913</v>
      </c>
    </row>
    <row r="172" spans="1:1" x14ac:dyDescent="0.25">
      <c r="A172" s="7">
        <v>44914</v>
      </c>
    </row>
    <row r="173" spans="1:1" x14ac:dyDescent="0.25">
      <c r="A173" s="7">
        <v>44915</v>
      </c>
    </row>
    <row r="174" spans="1:1" x14ac:dyDescent="0.25">
      <c r="A174" s="7">
        <v>44916</v>
      </c>
    </row>
    <row r="175" spans="1:1" x14ac:dyDescent="0.25">
      <c r="A175" s="7">
        <v>44917</v>
      </c>
    </row>
    <row r="176" spans="1:1" x14ac:dyDescent="0.25">
      <c r="A176" s="7">
        <v>44918</v>
      </c>
    </row>
    <row r="177" spans="1:1" x14ac:dyDescent="0.25">
      <c r="A177" s="7">
        <v>44919</v>
      </c>
    </row>
    <row r="178" spans="1:1" x14ac:dyDescent="0.25">
      <c r="A178" s="7">
        <v>44920</v>
      </c>
    </row>
    <row r="179" spans="1:1" x14ac:dyDescent="0.25">
      <c r="A179" s="7">
        <v>44921</v>
      </c>
    </row>
    <row r="180" spans="1:1" x14ac:dyDescent="0.25">
      <c r="A180" s="7">
        <v>44922</v>
      </c>
    </row>
    <row r="181" spans="1:1" x14ac:dyDescent="0.25">
      <c r="A181" s="7">
        <v>44923</v>
      </c>
    </row>
    <row r="182" spans="1:1" x14ac:dyDescent="0.25">
      <c r="A182" s="7">
        <v>44924</v>
      </c>
    </row>
    <row r="183" spans="1:1" x14ac:dyDescent="0.25">
      <c r="A183" s="7">
        <v>44925</v>
      </c>
    </row>
    <row r="184" spans="1:1" x14ac:dyDescent="0.25">
      <c r="A184" s="7">
        <v>44926</v>
      </c>
    </row>
    <row r="185" spans="1:1" x14ac:dyDescent="0.25">
      <c r="A185" s="7">
        <v>44927</v>
      </c>
    </row>
    <row r="186" spans="1:1" x14ac:dyDescent="0.25">
      <c r="A186" s="7">
        <v>44928</v>
      </c>
    </row>
    <row r="187" spans="1:1" x14ac:dyDescent="0.25">
      <c r="A187" s="7">
        <v>44929</v>
      </c>
    </row>
    <row r="188" spans="1:1" x14ac:dyDescent="0.25">
      <c r="A188" s="7">
        <v>44930</v>
      </c>
    </row>
    <row r="189" spans="1:1" x14ac:dyDescent="0.25">
      <c r="A189" s="7">
        <v>44931</v>
      </c>
    </row>
    <row r="190" spans="1:1" x14ac:dyDescent="0.25">
      <c r="A190" s="7">
        <v>44932</v>
      </c>
    </row>
    <row r="191" spans="1:1" x14ac:dyDescent="0.25">
      <c r="A191" s="7">
        <v>44933</v>
      </c>
    </row>
    <row r="192" spans="1:1" x14ac:dyDescent="0.25">
      <c r="A192" s="7">
        <v>44934</v>
      </c>
    </row>
    <row r="193" spans="1:1" x14ac:dyDescent="0.25">
      <c r="A193" s="7">
        <v>44935</v>
      </c>
    </row>
    <row r="194" spans="1:1" x14ac:dyDescent="0.25">
      <c r="A194" s="7">
        <v>44936</v>
      </c>
    </row>
    <row r="195" spans="1:1" x14ac:dyDescent="0.25">
      <c r="A195" s="7">
        <v>44937</v>
      </c>
    </row>
    <row r="196" spans="1:1" x14ac:dyDescent="0.25">
      <c r="A196" s="7">
        <v>44938</v>
      </c>
    </row>
    <row r="197" spans="1:1" x14ac:dyDescent="0.25">
      <c r="A197" s="7">
        <v>44939</v>
      </c>
    </row>
    <row r="198" spans="1:1" x14ac:dyDescent="0.25">
      <c r="A198" s="7">
        <v>44940</v>
      </c>
    </row>
    <row r="199" spans="1:1" x14ac:dyDescent="0.25">
      <c r="A199" s="7">
        <v>44941</v>
      </c>
    </row>
    <row r="200" spans="1:1" x14ac:dyDescent="0.25">
      <c r="A200" s="7">
        <v>44942</v>
      </c>
    </row>
    <row r="201" spans="1:1" x14ac:dyDescent="0.25">
      <c r="A201" s="7">
        <v>44943</v>
      </c>
    </row>
    <row r="202" spans="1:1" x14ac:dyDescent="0.25">
      <c r="A202" s="7">
        <v>44944</v>
      </c>
    </row>
    <row r="203" spans="1:1" x14ac:dyDescent="0.25">
      <c r="A203" s="7">
        <v>44945</v>
      </c>
    </row>
    <row r="204" spans="1:1" x14ac:dyDescent="0.25">
      <c r="A204" s="7">
        <v>44946</v>
      </c>
    </row>
    <row r="205" spans="1:1" x14ac:dyDescent="0.25">
      <c r="A205" s="7">
        <v>44947</v>
      </c>
    </row>
    <row r="206" spans="1:1" x14ac:dyDescent="0.25">
      <c r="A206" s="7">
        <v>44948</v>
      </c>
    </row>
    <row r="207" spans="1:1" x14ac:dyDescent="0.25">
      <c r="A207" s="7">
        <v>44949</v>
      </c>
    </row>
    <row r="208" spans="1:1" x14ac:dyDescent="0.25">
      <c r="A208" s="7">
        <v>44950</v>
      </c>
    </row>
    <row r="209" spans="1:1" x14ac:dyDescent="0.25">
      <c r="A209" s="7">
        <v>44951</v>
      </c>
    </row>
    <row r="210" spans="1:1" x14ac:dyDescent="0.25">
      <c r="A210" s="7">
        <v>44952</v>
      </c>
    </row>
    <row r="211" spans="1:1" x14ac:dyDescent="0.25">
      <c r="A211" s="7">
        <v>44953</v>
      </c>
    </row>
    <row r="212" spans="1:1" x14ac:dyDescent="0.25">
      <c r="A212" s="7">
        <v>44954</v>
      </c>
    </row>
    <row r="213" spans="1:1" x14ac:dyDescent="0.25">
      <c r="A213" s="7">
        <v>44955</v>
      </c>
    </row>
    <row r="214" spans="1:1" x14ac:dyDescent="0.25">
      <c r="A214" s="7">
        <v>44956</v>
      </c>
    </row>
    <row r="215" spans="1:1" x14ac:dyDescent="0.25">
      <c r="A215" s="7">
        <v>44957</v>
      </c>
    </row>
    <row r="216" spans="1:1" x14ac:dyDescent="0.25">
      <c r="A216" s="7">
        <v>44958</v>
      </c>
    </row>
    <row r="217" spans="1:1" x14ac:dyDescent="0.25">
      <c r="A217" s="7">
        <v>44959</v>
      </c>
    </row>
    <row r="218" spans="1:1" x14ac:dyDescent="0.25">
      <c r="A218" s="7">
        <v>44960</v>
      </c>
    </row>
    <row r="219" spans="1:1" x14ac:dyDescent="0.25">
      <c r="A219" s="7">
        <v>44961</v>
      </c>
    </row>
    <row r="220" spans="1:1" x14ac:dyDescent="0.25">
      <c r="A220" s="7">
        <v>44962</v>
      </c>
    </row>
    <row r="221" spans="1:1" x14ac:dyDescent="0.25">
      <c r="A221" s="7">
        <v>44963</v>
      </c>
    </row>
    <row r="222" spans="1:1" x14ac:dyDescent="0.25">
      <c r="A222" s="7">
        <v>44964</v>
      </c>
    </row>
    <row r="223" spans="1:1" x14ac:dyDescent="0.25">
      <c r="A223" s="7">
        <v>44965</v>
      </c>
    </row>
    <row r="224" spans="1:1" x14ac:dyDescent="0.25">
      <c r="A224" s="7">
        <v>44966</v>
      </c>
    </row>
    <row r="225" spans="1:1" x14ac:dyDescent="0.25">
      <c r="A225" s="7">
        <v>44967</v>
      </c>
    </row>
    <row r="226" spans="1:1" x14ac:dyDescent="0.25">
      <c r="A226" s="7">
        <v>44968</v>
      </c>
    </row>
    <row r="227" spans="1:1" x14ac:dyDescent="0.25">
      <c r="A227" s="7">
        <v>44969</v>
      </c>
    </row>
    <row r="228" spans="1:1" x14ac:dyDescent="0.25">
      <c r="A228" s="7">
        <v>44970</v>
      </c>
    </row>
    <row r="229" spans="1:1" x14ac:dyDescent="0.25">
      <c r="A229" s="7">
        <v>44971</v>
      </c>
    </row>
    <row r="230" spans="1:1" x14ac:dyDescent="0.25">
      <c r="A230" s="7">
        <v>44972</v>
      </c>
    </row>
    <row r="231" spans="1:1" x14ac:dyDescent="0.25">
      <c r="A231" s="7">
        <v>44973</v>
      </c>
    </row>
    <row r="232" spans="1:1" x14ac:dyDescent="0.25">
      <c r="A232" s="7">
        <v>44974</v>
      </c>
    </row>
    <row r="233" spans="1:1" x14ac:dyDescent="0.25">
      <c r="A233" s="7">
        <v>44975</v>
      </c>
    </row>
    <row r="234" spans="1:1" x14ac:dyDescent="0.25">
      <c r="A234" s="7">
        <v>44976</v>
      </c>
    </row>
    <row r="235" spans="1:1" x14ac:dyDescent="0.25">
      <c r="A235" s="7">
        <v>44977</v>
      </c>
    </row>
    <row r="236" spans="1:1" x14ac:dyDescent="0.25">
      <c r="A236" s="7">
        <v>44978</v>
      </c>
    </row>
    <row r="237" spans="1:1" x14ac:dyDescent="0.25">
      <c r="A237" s="7">
        <v>44979</v>
      </c>
    </row>
    <row r="238" spans="1:1" x14ac:dyDescent="0.25">
      <c r="A238" s="7">
        <v>44980</v>
      </c>
    </row>
    <row r="239" spans="1:1" x14ac:dyDescent="0.25">
      <c r="A239" s="7">
        <v>44981</v>
      </c>
    </row>
    <row r="240" spans="1:1" x14ac:dyDescent="0.25">
      <c r="A240" s="7">
        <v>44982</v>
      </c>
    </row>
    <row r="241" spans="1:1" x14ac:dyDescent="0.25">
      <c r="A241" s="7">
        <v>44983</v>
      </c>
    </row>
    <row r="242" spans="1:1" x14ac:dyDescent="0.25">
      <c r="A242" s="7">
        <v>44984</v>
      </c>
    </row>
    <row r="243" spans="1:1" x14ac:dyDescent="0.25">
      <c r="A243" s="7">
        <v>44985</v>
      </c>
    </row>
    <row r="244" spans="1:1" x14ac:dyDescent="0.25">
      <c r="A244" s="7">
        <v>44986</v>
      </c>
    </row>
    <row r="245" spans="1:1" x14ac:dyDescent="0.25">
      <c r="A245" s="7">
        <v>44987</v>
      </c>
    </row>
    <row r="246" spans="1:1" x14ac:dyDescent="0.25">
      <c r="A246" s="7">
        <v>44988</v>
      </c>
    </row>
    <row r="247" spans="1:1" x14ac:dyDescent="0.25">
      <c r="A247" s="7">
        <v>44989</v>
      </c>
    </row>
    <row r="248" spans="1:1" x14ac:dyDescent="0.25">
      <c r="A248" s="7">
        <v>44990</v>
      </c>
    </row>
    <row r="249" spans="1:1" x14ac:dyDescent="0.25">
      <c r="A249" s="7">
        <v>44991</v>
      </c>
    </row>
    <row r="250" spans="1:1" x14ac:dyDescent="0.25">
      <c r="A250" s="7">
        <v>44992</v>
      </c>
    </row>
    <row r="251" spans="1:1" x14ac:dyDescent="0.25">
      <c r="A251" s="7">
        <v>44993</v>
      </c>
    </row>
    <row r="252" spans="1:1" x14ac:dyDescent="0.25">
      <c r="A252" s="7">
        <v>44994</v>
      </c>
    </row>
    <row r="253" spans="1:1" x14ac:dyDescent="0.25">
      <c r="A253" s="7">
        <v>44995</v>
      </c>
    </row>
    <row r="254" spans="1:1" x14ac:dyDescent="0.25">
      <c r="A254" s="7">
        <v>44996</v>
      </c>
    </row>
    <row r="255" spans="1:1" x14ac:dyDescent="0.25">
      <c r="A255" s="7">
        <v>44997</v>
      </c>
    </row>
    <row r="256" spans="1:1" x14ac:dyDescent="0.25">
      <c r="A256" s="7">
        <v>44998</v>
      </c>
    </row>
    <row r="257" spans="1:1" x14ac:dyDescent="0.25">
      <c r="A257" s="7">
        <v>44999</v>
      </c>
    </row>
    <row r="258" spans="1:1" x14ac:dyDescent="0.25">
      <c r="A258" s="7">
        <v>45000</v>
      </c>
    </row>
    <row r="259" spans="1:1" x14ac:dyDescent="0.25">
      <c r="A259" s="7">
        <v>45001</v>
      </c>
    </row>
    <row r="260" spans="1:1" x14ac:dyDescent="0.25">
      <c r="A260" s="7">
        <v>45002</v>
      </c>
    </row>
    <row r="261" spans="1:1" x14ac:dyDescent="0.25">
      <c r="A261" s="7">
        <v>45003</v>
      </c>
    </row>
    <row r="262" spans="1:1" x14ac:dyDescent="0.25">
      <c r="A262" s="7">
        <v>45004</v>
      </c>
    </row>
    <row r="263" spans="1:1" x14ac:dyDescent="0.25">
      <c r="A263" s="7">
        <v>45005</v>
      </c>
    </row>
    <row r="264" spans="1:1" x14ac:dyDescent="0.25">
      <c r="A264" s="7">
        <v>45006</v>
      </c>
    </row>
    <row r="265" spans="1:1" x14ac:dyDescent="0.25">
      <c r="A265" s="7">
        <v>45007</v>
      </c>
    </row>
    <row r="266" spans="1:1" x14ac:dyDescent="0.25">
      <c r="A266" s="7">
        <v>45008</v>
      </c>
    </row>
    <row r="267" spans="1:1" x14ac:dyDescent="0.25">
      <c r="A267" s="7">
        <v>45009</v>
      </c>
    </row>
    <row r="268" spans="1:1" x14ac:dyDescent="0.25">
      <c r="A268" s="7">
        <v>45010</v>
      </c>
    </row>
    <row r="269" spans="1:1" x14ac:dyDescent="0.25">
      <c r="A269" s="7">
        <v>45011</v>
      </c>
    </row>
    <row r="270" spans="1:1" x14ac:dyDescent="0.25">
      <c r="A270" s="7">
        <v>45012</v>
      </c>
    </row>
    <row r="271" spans="1:1" x14ac:dyDescent="0.25">
      <c r="A271" s="7">
        <v>45013</v>
      </c>
    </row>
    <row r="272" spans="1:1" x14ac:dyDescent="0.25">
      <c r="A272" s="7">
        <v>45014</v>
      </c>
    </row>
    <row r="273" spans="1:1" x14ac:dyDescent="0.25">
      <c r="A273" s="7">
        <v>45015</v>
      </c>
    </row>
    <row r="274" spans="1:1" x14ac:dyDescent="0.25">
      <c r="A274" s="7">
        <v>45016</v>
      </c>
    </row>
    <row r="275" spans="1:1" x14ac:dyDescent="0.25">
      <c r="A275" s="7">
        <v>45017</v>
      </c>
    </row>
    <row r="276" spans="1:1" x14ac:dyDescent="0.25">
      <c r="A276" s="7">
        <v>45018</v>
      </c>
    </row>
    <row r="277" spans="1:1" x14ac:dyDescent="0.25">
      <c r="A277" s="7">
        <v>45019</v>
      </c>
    </row>
    <row r="278" spans="1:1" x14ac:dyDescent="0.25">
      <c r="A278" s="7">
        <v>45020</v>
      </c>
    </row>
    <row r="279" spans="1:1" x14ac:dyDescent="0.25">
      <c r="A279" s="7">
        <v>45021</v>
      </c>
    </row>
    <row r="280" spans="1:1" x14ac:dyDescent="0.25">
      <c r="A280" s="7">
        <v>45022</v>
      </c>
    </row>
    <row r="281" spans="1:1" x14ac:dyDescent="0.25">
      <c r="A281" s="7">
        <v>45023</v>
      </c>
    </row>
    <row r="282" spans="1:1" x14ac:dyDescent="0.25">
      <c r="A282" s="7">
        <v>45024</v>
      </c>
    </row>
    <row r="283" spans="1:1" x14ac:dyDescent="0.25">
      <c r="A283" s="7">
        <v>45025</v>
      </c>
    </row>
    <row r="284" spans="1:1" x14ac:dyDescent="0.25">
      <c r="A284" s="7">
        <v>45026</v>
      </c>
    </row>
    <row r="285" spans="1:1" x14ac:dyDescent="0.25">
      <c r="A285" s="7">
        <v>45027</v>
      </c>
    </row>
    <row r="286" spans="1:1" x14ac:dyDescent="0.25">
      <c r="A286" s="7">
        <v>45028</v>
      </c>
    </row>
    <row r="287" spans="1:1" x14ac:dyDescent="0.25">
      <c r="A287" s="7">
        <v>45029</v>
      </c>
    </row>
    <row r="288" spans="1:1" x14ac:dyDescent="0.25">
      <c r="A288" s="7">
        <v>45030</v>
      </c>
    </row>
    <row r="289" spans="1:1" x14ac:dyDescent="0.25">
      <c r="A289" s="7">
        <v>45031</v>
      </c>
    </row>
    <row r="290" spans="1:1" x14ac:dyDescent="0.25">
      <c r="A290" s="7">
        <v>45032</v>
      </c>
    </row>
    <row r="291" spans="1:1" x14ac:dyDescent="0.25">
      <c r="A291" s="7">
        <v>45033</v>
      </c>
    </row>
    <row r="292" spans="1:1" x14ac:dyDescent="0.25">
      <c r="A292" s="7">
        <v>45034</v>
      </c>
    </row>
    <row r="293" spans="1:1" x14ac:dyDescent="0.25">
      <c r="A293" s="7">
        <v>45035</v>
      </c>
    </row>
    <row r="294" spans="1:1" x14ac:dyDescent="0.25">
      <c r="A294" s="7">
        <v>45036</v>
      </c>
    </row>
    <row r="295" spans="1:1" x14ac:dyDescent="0.25">
      <c r="A295" s="7">
        <v>45037</v>
      </c>
    </row>
    <row r="296" spans="1:1" x14ac:dyDescent="0.25">
      <c r="A296" s="7">
        <v>45038</v>
      </c>
    </row>
    <row r="297" spans="1:1" x14ac:dyDescent="0.25">
      <c r="A297" s="7">
        <v>45039</v>
      </c>
    </row>
    <row r="298" spans="1:1" x14ac:dyDescent="0.25">
      <c r="A298" s="7">
        <v>45040</v>
      </c>
    </row>
    <row r="299" spans="1:1" x14ac:dyDescent="0.25">
      <c r="A299" s="7">
        <v>45041</v>
      </c>
    </row>
    <row r="300" spans="1:1" x14ac:dyDescent="0.25">
      <c r="A300" s="7">
        <v>45042</v>
      </c>
    </row>
    <row r="301" spans="1:1" x14ac:dyDescent="0.25">
      <c r="A301" s="7">
        <v>45043</v>
      </c>
    </row>
    <row r="302" spans="1:1" x14ac:dyDescent="0.25">
      <c r="A302" s="7">
        <v>45044</v>
      </c>
    </row>
    <row r="303" spans="1:1" x14ac:dyDescent="0.25">
      <c r="A303" s="7">
        <v>45045</v>
      </c>
    </row>
    <row r="304" spans="1:1" x14ac:dyDescent="0.25">
      <c r="A304" s="7">
        <v>45046</v>
      </c>
    </row>
    <row r="305" spans="1:1" x14ac:dyDescent="0.25">
      <c r="A305" s="7">
        <v>45047</v>
      </c>
    </row>
    <row r="306" spans="1:1" x14ac:dyDescent="0.25">
      <c r="A306" s="7">
        <v>45048</v>
      </c>
    </row>
    <row r="307" spans="1:1" x14ac:dyDescent="0.25">
      <c r="A307" s="7">
        <v>45049</v>
      </c>
    </row>
    <row r="308" spans="1:1" x14ac:dyDescent="0.25">
      <c r="A308" s="7">
        <v>45050</v>
      </c>
    </row>
    <row r="309" spans="1:1" x14ac:dyDescent="0.25">
      <c r="A309" s="7">
        <v>45051</v>
      </c>
    </row>
    <row r="310" spans="1:1" x14ac:dyDescent="0.25">
      <c r="A310" s="7">
        <v>45052</v>
      </c>
    </row>
    <row r="311" spans="1:1" x14ac:dyDescent="0.25">
      <c r="A311" s="7">
        <v>45053</v>
      </c>
    </row>
    <row r="312" spans="1:1" x14ac:dyDescent="0.25">
      <c r="A312" s="7">
        <v>45054</v>
      </c>
    </row>
    <row r="313" spans="1:1" x14ac:dyDescent="0.25">
      <c r="A313" s="7">
        <v>45055</v>
      </c>
    </row>
    <row r="314" spans="1:1" x14ac:dyDescent="0.25">
      <c r="A314" s="7">
        <v>45056</v>
      </c>
    </row>
    <row r="315" spans="1:1" x14ac:dyDescent="0.25">
      <c r="A315" s="7">
        <v>45057</v>
      </c>
    </row>
    <row r="316" spans="1:1" x14ac:dyDescent="0.25">
      <c r="A316" s="7">
        <v>45058</v>
      </c>
    </row>
    <row r="317" spans="1:1" x14ac:dyDescent="0.25">
      <c r="A317" s="7">
        <v>45059</v>
      </c>
    </row>
    <row r="318" spans="1:1" x14ac:dyDescent="0.25">
      <c r="A318" s="7">
        <v>45060</v>
      </c>
    </row>
    <row r="319" spans="1:1" x14ac:dyDescent="0.25">
      <c r="A319" s="7">
        <v>45061</v>
      </c>
    </row>
    <row r="320" spans="1:1" x14ac:dyDescent="0.25">
      <c r="A320" s="7">
        <v>45062</v>
      </c>
    </row>
    <row r="321" spans="1:1" x14ac:dyDescent="0.25">
      <c r="A321" s="7">
        <v>45063</v>
      </c>
    </row>
    <row r="322" spans="1:1" x14ac:dyDescent="0.25">
      <c r="A322" s="7">
        <v>45064</v>
      </c>
    </row>
    <row r="323" spans="1:1" x14ac:dyDescent="0.25">
      <c r="A323" s="7">
        <v>45065</v>
      </c>
    </row>
    <row r="324" spans="1:1" x14ac:dyDescent="0.25">
      <c r="A324" s="7">
        <v>45066</v>
      </c>
    </row>
    <row r="325" spans="1:1" x14ac:dyDescent="0.25">
      <c r="A325" s="7">
        <v>45067</v>
      </c>
    </row>
    <row r="326" spans="1:1" x14ac:dyDescent="0.25">
      <c r="A326" s="7">
        <v>45068</v>
      </c>
    </row>
    <row r="327" spans="1:1" x14ac:dyDescent="0.25">
      <c r="A327" s="7">
        <v>45069</v>
      </c>
    </row>
    <row r="328" spans="1:1" x14ac:dyDescent="0.25">
      <c r="A328" s="7">
        <v>45070</v>
      </c>
    </row>
    <row r="329" spans="1:1" x14ac:dyDescent="0.25">
      <c r="A329" s="7">
        <v>45071</v>
      </c>
    </row>
    <row r="330" spans="1:1" x14ac:dyDescent="0.25">
      <c r="A330" s="7">
        <v>45072</v>
      </c>
    </row>
    <row r="331" spans="1:1" x14ac:dyDescent="0.25">
      <c r="A331" s="7">
        <v>45073</v>
      </c>
    </row>
    <row r="332" spans="1:1" x14ac:dyDescent="0.25">
      <c r="A332" s="7">
        <v>45074</v>
      </c>
    </row>
    <row r="333" spans="1:1" x14ac:dyDescent="0.25">
      <c r="A333" s="7">
        <v>45075</v>
      </c>
    </row>
    <row r="334" spans="1:1" x14ac:dyDescent="0.25">
      <c r="A334" s="7">
        <v>45076</v>
      </c>
    </row>
    <row r="335" spans="1:1" x14ac:dyDescent="0.25">
      <c r="A335" s="7">
        <v>45077</v>
      </c>
    </row>
    <row r="336" spans="1:1" x14ac:dyDescent="0.25">
      <c r="A336" s="7">
        <v>45078</v>
      </c>
    </row>
    <row r="337" spans="1:1" x14ac:dyDescent="0.25">
      <c r="A337" s="7">
        <v>45079</v>
      </c>
    </row>
    <row r="338" spans="1:1" x14ac:dyDescent="0.25">
      <c r="A338" s="7">
        <v>45080</v>
      </c>
    </row>
    <row r="339" spans="1:1" x14ac:dyDescent="0.25">
      <c r="A339" s="7">
        <v>45081</v>
      </c>
    </row>
    <row r="340" spans="1:1" x14ac:dyDescent="0.25">
      <c r="A340" s="7">
        <v>45082</v>
      </c>
    </row>
    <row r="341" spans="1:1" x14ac:dyDescent="0.25">
      <c r="A341" s="7">
        <v>45083</v>
      </c>
    </row>
    <row r="342" spans="1:1" x14ac:dyDescent="0.25">
      <c r="A342" s="7">
        <v>45084</v>
      </c>
    </row>
    <row r="343" spans="1:1" x14ac:dyDescent="0.25">
      <c r="A343" s="7">
        <v>45085</v>
      </c>
    </row>
    <row r="344" spans="1:1" x14ac:dyDescent="0.25">
      <c r="A344" s="7">
        <v>45086</v>
      </c>
    </row>
    <row r="345" spans="1:1" x14ac:dyDescent="0.25">
      <c r="A345" s="7">
        <v>45087</v>
      </c>
    </row>
    <row r="346" spans="1:1" x14ac:dyDescent="0.25">
      <c r="A346" s="7">
        <v>45088</v>
      </c>
    </row>
    <row r="347" spans="1:1" x14ac:dyDescent="0.25">
      <c r="A347" s="7">
        <v>45089</v>
      </c>
    </row>
    <row r="348" spans="1:1" x14ac:dyDescent="0.25">
      <c r="A348" s="7">
        <v>45090</v>
      </c>
    </row>
    <row r="349" spans="1:1" x14ac:dyDescent="0.25">
      <c r="A349" s="7">
        <v>45091</v>
      </c>
    </row>
    <row r="350" spans="1:1" x14ac:dyDescent="0.25">
      <c r="A350" s="7">
        <v>45092</v>
      </c>
    </row>
    <row r="351" spans="1:1" x14ac:dyDescent="0.25">
      <c r="A351" s="7">
        <v>45093</v>
      </c>
    </row>
    <row r="352" spans="1:1" x14ac:dyDescent="0.25">
      <c r="A352" s="7">
        <v>45094</v>
      </c>
    </row>
    <row r="353" spans="1:1" x14ac:dyDescent="0.25">
      <c r="A353" s="7">
        <v>45095</v>
      </c>
    </row>
    <row r="354" spans="1:1" x14ac:dyDescent="0.25">
      <c r="A354" s="7">
        <v>45096</v>
      </c>
    </row>
    <row r="355" spans="1:1" x14ac:dyDescent="0.25">
      <c r="A355" s="7">
        <v>45097</v>
      </c>
    </row>
    <row r="356" spans="1:1" x14ac:dyDescent="0.25">
      <c r="A356" s="7">
        <v>45098</v>
      </c>
    </row>
    <row r="357" spans="1:1" x14ac:dyDescent="0.25">
      <c r="A357" s="7">
        <v>45099</v>
      </c>
    </row>
    <row r="358" spans="1:1" x14ac:dyDescent="0.25">
      <c r="A358" s="7">
        <v>45100</v>
      </c>
    </row>
    <row r="359" spans="1:1" x14ac:dyDescent="0.25">
      <c r="A359" s="7">
        <v>45101</v>
      </c>
    </row>
    <row r="360" spans="1:1" x14ac:dyDescent="0.25">
      <c r="A360" s="7">
        <v>45102</v>
      </c>
    </row>
    <row r="361" spans="1:1" x14ac:dyDescent="0.25">
      <c r="A361" s="7">
        <v>45103</v>
      </c>
    </row>
    <row r="362" spans="1:1" x14ac:dyDescent="0.25">
      <c r="A362" s="7">
        <v>45104</v>
      </c>
    </row>
    <row r="363" spans="1:1" x14ac:dyDescent="0.25">
      <c r="A363" s="7">
        <v>45105</v>
      </c>
    </row>
    <row r="364" spans="1:1" x14ac:dyDescent="0.25">
      <c r="A364" s="7">
        <v>45106</v>
      </c>
    </row>
    <row r="365" spans="1:1" x14ac:dyDescent="0.25">
      <c r="A365" s="7">
        <v>45107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2023-11-06T09:44:59Z</cp:lastPrinted>
  <dcterms:created xsi:type="dcterms:W3CDTF">2023-11-03T08:00:29Z</dcterms:created>
  <dcterms:modified xsi:type="dcterms:W3CDTF">2023-11-07T07:47:03Z</dcterms:modified>
</cp:coreProperties>
</file>