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Page 1 - PlanningAgent" sheetId="1" r:id="rId1"/>
    <sheet name="Page 2 - Jrs fractionnement" sheetId="2" r:id="rId2"/>
    <sheet name="Page 3 DHS 0 jr fractionnement" sheetId="3" r:id="rId3"/>
    <sheet name="Page 3 DHS 1 jr fractionnement" sheetId="4" r:id="rId4"/>
    <sheet name="Page 3 DHS 2 jrs fractionnement" sheetId="5" r:id="rId5"/>
  </sheets>
  <definedNames>
    <definedName name="_xlfn._FV" hidden="1">#NAME?</definedName>
    <definedName name="_xlnm.Print_Titles" localSheetId="0">'Page 1 - PlanningAgent'!$2:$3</definedName>
    <definedName name="_xlnm.Print_Titles" localSheetId="1">'Page 2 - Jrs fractionnement'!$1:$3</definedName>
    <definedName name="_xlnm.Print_Area" localSheetId="0">'Page 1 - PlanningAgent'!$2:$91</definedName>
    <definedName name="_xlnm.Print_Area" localSheetId="1">'Page 2 - Jrs fractionnement'!$B$1:$O$40</definedName>
    <definedName name="_xlnm.Print_Area" localSheetId="2">'Page 3 DHS 0 jr fractionnement'!$B$2:$L$57</definedName>
    <definedName name="_xlnm.Print_Area" localSheetId="3">'Page 3 DHS 1 jr fractionnement'!$B$2:$L$54</definedName>
    <definedName name="_xlnm.Print_Area" localSheetId="4">'Page 3 DHS 2 jrs fractionnement'!$B$2:$L$56</definedName>
  </definedNames>
  <calcPr fullCalcOnLoad="1"/>
</workbook>
</file>

<file path=xl/sharedStrings.xml><?xml version="1.0" encoding="utf-8"?>
<sst xmlns="http://schemas.openxmlformats.org/spreadsheetml/2006/main" count="938" uniqueCount="125">
  <si>
    <t>mardi</t>
  </si>
  <si>
    <t>mercredi</t>
  </si>
  <si>
    <t>jeudi</t>
  </si>
  <si>
    <t>vendredi</t>
  </si>
  <si>
    <t>samedi</t>
  </si>
  <si>
    <t>dimanche</t>
  </si>
  <si>
    <t>lundi</t>
  </si>
  <si>
    <t>OCTOBRE</t>
  </si>
  <si>
    <t>NOVEMBRE</t>
  </si>
  <si>
    <t>DECEMBRE</t>
  </si>
  <si>
    <t>JANVIER</t>
  </si>
  <si>
    <t>JUILLET</t>
  </si>
  <si>
    <t>FEVRIER</t>
  </si>
  <si>
    <t>MARS</t>
  </si>
  <si>
    <t>AVRIL</t>
  </si>
  <si>
    <t>MAI</t>
  </si>
  <si>
    <t>JUIN</t>
  </si>
  <si>
    <t>FERIE</t>
  </si>
  <si>
    <t>week-ends</t>
  </si>
  <si>
    <t>h</t>
  </si>
  <si>
    <t>AOUT</t>
  </si>
  <si>
    <t>minutes</t>
  </si>
  <si>
    <t>heures payées par semaine</t>
  </si>
  <si>
    <t>heures</t>
  </si>
  <si>
    <t>Pour accéder au calendrier scolaire, cliquez ici.</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</si>
  <si>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</si>
  <si>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</si>
  <si>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</si>
  <si>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</si>
  <si>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</si>
  <si>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</si>
  <si>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</si>
  <si>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</si>
  <si>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</si>
  <si>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Dans le cas d'une annualisation du temps de travail en milieu scolaire, les jours de récupération ne sont pas des jours de RTT, les agents travaillant pour la plupart à temps non complet. Il s'agit uniquement d'une répartition particulière de leurs obligations annuelles de service, compte tenu du calendrier scolaire. Les agents sont appelés à eﬀectuer un nombre d'heures hebdomadaires supérieur à leur base hebdomadaire de rémunération pendant les périodes d'école. Le dépassement d'heures leur est restitué en période de vacances scolaires, sous forme de récupération, en complément des cinq semaines de congés annuels.</t>
  </si>
  <si>
    <t>heures payées sur</t>
  </si>
  <si>
    <t xml:space="preserve">mois correspondent à </t>
  </si>
  <si>
    <t>CALCUL DE LA DUREE HEBDOMADAIRE DE SERVICE DE</t>
  </si>
  <si>
    <t>heures payées</t>
  </si>
  <si>
    <t>∕</t>
  </si>
  <si>
    <t>x 1820 / 1607</t>
  </si>
  <si>
    <t xml:space="preserve"> x 35 / 151,67</t>
  </si>
  <si>
    <t>heures/semaine soit :</t>
  </si>
  <si>
    <t>Jour début de contrat</t>
  </si>
  <si>
    <t>Mois début de contrat</t>
  </si>
  <si>
    <t>Jour fin de contrat</t>
  </si>
  <si>
    <t>Mois fin de contrat</t>
  </si>
  <si>
    <t>Valeur entière DHS</t>
  </si>
  <si>
    <t>Valeur décimale convertie en minutes</t>
  </si>
  <si>
    <t>La durée hebdomadaire à retenir est égale à  :</t>
  </si>
  <si>
    <t>Année début de contrat</t>
  </si>
  <si>
    <t>Année fin de contrat</t>
  </si>
  <si>
    <t>Nombre d'heures de travail effectuées sur la période :</t>
  </si>
  <si>
    <t>N.B. : ce planning est construit à partir du calendrier national.</t>
  </si>
  <si>
    <t xml:space="preserve">Pendant les vacances tombant hors période 1er mai - 31 octobre, on compte : </t>
  </si>
  <si>
    <t>x</t>
  </si>
  <si>
    <t>-</t>
  </si>
  <si>
    <t>jours de congés annuels/récupération</t>
  </si>
  <si>
    <t xml:space="preserve">CALCUL DU NOMBRE DE JOURS DE FRACTIONNEMENT ACCORDES A </t>
  </si>
  <si>
    <t>AU TITRE DE L'</t>
  </si>
  <si>
    <t>Nombre de jours de fractionnement auxquels l'agent peut prétendre :</t>
  </si>
  <si>
    <t>Page 1</t>
  </si>
  <si>
    <t>jours de congés annuels (à arrondir au demi supérieur)</t>
  </si>
  <si>
    <t>Pour accéder au calcul du nombre de jours de fractionnement, cliquez ici.</t>
  </si>
  <si>
    <t>x 1820 / 1600</t>
  </si>
  <si>
    <t>x 1820 / 1593</t>
  </si>
  <si>
    <t>Nombre de jours de travail par semaine d'école :</t>
  </si>
  <si>
    <t>Parmi ces</t>
  </si>
  <si>
    <t xml:space="preserve">Nombre de semaines de vacances scolaires au cours de la période considérée :
</t>
  </si>
  <si>
    <t>Page 2</t>
  </si>
  <si>
    <t>Soit en semaines</t>
  </si>
  <si>
    <t>) x</t>
  </si>
  <si>
    <t>∕ (</t>
  </si>
  <si>
    <t>Pour continuer le calcul, cliquez ici</t>
  </si>
  <si>
    <t xml:space="preserve">vacances scolaires tombant hors de la période 1er mai - 31 octobre </t>
  </si>
  <si>
    <t>vacances scolaires tombant pendant la période 1er mai - 31 octobre</t>
  </si>
  <si>
    <t>ANNEE SCOLAIRE 2024-2025</t>
  </si>
  <si>
    <t xml:space="preserve">SEPTEMBRE </t>
  </si>
  <si>
    <t>ANNUALISATION DU TEMPS DE TRAVAIL EN MILIEU SCOLAIRE</t>
  </si>
  <si>
    <t>DATE DE DEBUT DE CONTRAT :</t>
  </si>
  <si>
    <t>DATE DE FIN DE CONTRAT :</t>
  </si>
  <si>
    <t xml:space="preserve">        Complétez les cases bleues :</t>
  </si>
  <si>
    <t xml:space="preserve">A COMPLETER IMPERATIVEMENT </t>
  </si>
  <si>
    <t>Pour les agents présents toute l'année scolaire, indiquez  01/09/2024 pour la date de début et  31/08/2025 pour la date de fin.</t>
  </si>
  <si>
    <t xml:space="preserve">CALCUL DU NOMBRE DE JOURS DE FRACTIONNEMENT POUR UN AGENT ANNUALISE </t>
  </si>
  <si>
    <r>
      <t xml:space="preserve">Pour un agent annualisé, il est difficile de savoir si les conditions d'octroi des jours de fractionnement sont remplies. 
Certaines collectivités ont fait le choix de définir, parmi les jours d'absence, quels sont les jours de récupération et quels sont les jours de congés annuels (planning établi avec l'accord de l'agent conformément aux dispositions de l'article 3 du décret n° 85-1250) : dans ce cas, la situation est simple.
Mais, pour la plupart d'entre elles, la distinction n'est pas établie. Dans ce cas, pour savoir à combien de jours de fractionnement l'agent peut prétendre, il semble logique, mais ce n’est là qu’une interprétation laissée à l'entière appréciation du lecteur, de pouvoir retenir le raisonnement suivant :
 - Au cours d'une année scolaire, il y a 16 semaines de vacances.
-  Sur ces 16 semaines, un agent a droit à 5 semaines de congés annuels, soit 5/16ème de congés annuels répartis sur l’ensemble des vacances scolaires de l’année.
</t>
    </r>
    <r>
      <rPr>
        <i/>
        <sz val="10"/>
        <rFont val="Century Gothic"/>
        <family val="2"/>
      </rPr>
      <t xml:space="preserve">Remarque : cette part des 5/16èmes ne peut s'appliquer que dans le cas où l'agent a travaillé toute l'année scolaire et uniquement pendant les jours d'école. Dans le cas où il n'a travaillé qu'une partie de l'année ou travaillé pendant les vacances scolaires, cette fraction doit être adaptée. </t>
    </r>
  </si>
  <si>
    <t>Nombre de semaines tombant hors de la période 1er mai - 31 octobre :</t>
  </si>
  <si>
    <t>6 pour une année complète.  
Si l'agent ne travaille pas toute l'année, il faut compter les semaines concernées sur la page 1.</t>
  </si>
  <si>
    <t>16 pour une année complète.  
Si l'agent ne travaille pas toute l'année, il faut compter les semaines de vacances scolaires sur la page 1.</t>
  </si>
  <si>
    <t>Nombre de jours pendant lesquels l'agent a travaillé :</t>
  </si>
  <si>
    <t>jours, on compte :</t>
  </si>
  <si>
    <r>
      <t xml:space="preserve">Pour les agents non annualisés, les jours de fractionnement sont posés sur des jours habituellement travaillés.
</t>
    </r>
    <r>
      <rPr>
        <b/>
        <sz val="10"/>
        <rFont val="Century Gothic"/>
        <family val="2"/>
      </rPr>
      <t>Pour les agents annualisés,</t>
    </r>
    <r>
      <rPr>
        <sz val="10"/>
        <rFont val="Century Gothic"/>
        <family val="2"/>
      </rPr>
      <t xml:space="preserve"> cela est plus difficile, leur présence étant en général nécessaire pour s'occuper des enfants. </t>
    </r>
    <r>
      <rPr>
        <b/>
        <sz val="10"/>
        <rFont val="Century Gothic"/>
        <family val="2"/>
      </rPr>
      <t>Aussi, pour ne pas léser les agents en refusant systématiquement l'octroi des jours de fractionnement en raison des nécessités de service, il est possible d'accorder ces jours en les déduisant du total d'heures à réaliser dans l'année</t>
    </r>
    <r>
      <rPr>
        <sz val="10"/>
        <rFont val="Century Gothic"/>
        <family val="2"/>
      </rPr>
      <t>. Les pages 3 suivantes calculent la durée hebdomadaire de service en fonction du résultat obtenu ci-dessus.</t>
    </r>
  </si>
  <si>
    <t>Pour continuer les calculs, cliquez sur le lien proposé</t>
  </si>
  <si>
    <t>Remarque : cette page se met automatiquement à jour à partir du nombre de jours de fractionnement obtenu (page 2) et des données saisies dans le calendrier scolaire (page 1). Vous n'avez rien à compléter.</t>
  </si>
  <si>
    <t>Un agent à temps complet soit une durée hébdomadaire de 35 heures qui travaille à temps plein (100%)
-&gt; doit effectuer 1 607 heures de travail dans l'année 
-&gt; est payé 1 820 heures par an soit 151,67 heures par mois</t>
  </si>
  <si>
    <t>Nombre de jours de fractionnement de l'agent : 0</t>
  </si>
  <si>
    <t>PRENOM ET NOM DE L'AGENT :</t>
  </si>
  <si>
    <t>Nombre d'heures de travail effectuées sur la période (page 1) :</t>
  </si>
  <si>
    <t>Durée du contrat (en mois) :</t>
  </si>
  <si>
    <t>Soit un nombre d'heures de travail à payer sur la période de :</t>
  </si>
  <si>
    <t>Soit un nombre d'heures payées par mois de :</t>
  </si>
  <si>
    <t>Soit une durée hebdomadaire de  :</t>
  </si>
  <si>
    <t>REFERENCES DE CALCUL</t>
  </si>
  <si>
    <t xml:space="preserve">DONNEES </t>
  </si>
  <si>
    <t>RESULTAT</t>
  </si>
  <si>
    <t>Page 3 - aucun jour de fractionnement</t>
  </si>
  <si>
    <t>Nombre de jours de fractionnement de l'agent : 2</t>
  </si>
  <si>
    <t>Nombre de jours de fractionnement de l'agent : 1</t>
  </si>
  <si>
    <t>Un agent à temps complet soit une durée hébdomadaire de 35 heures qui travaille à temps plein (100%)
-&gt; doit effectuer 1 607 heures de travail dans l'année avant déduction du jour de fractionnement
-&gt; effectuera 1 600 heures de travail dans l'année une fois le jour de fractionnement déduit
-&gt; est payé 1 820 heures par an soit 151,67 heures par mois</t>
  </si>
  <si>
    <t>DONNEES</t>
  </si>
  <si>
    <t>Nombre d'heures de travail effectuées sur la période (voir page 1) :</t>
  </si>
  <si>
    <t>Page 3 - un jour de fractionnement</t>
  </si>
  <si>
    <t>Page 3 -deux jours de fractionnement</t>
  </si>
  <si>
    <t>REGLEMENTATION SUR LES CONGES ANNUELS</t>
  </si>
  <si>
    <t>PRINCIPE DE L'ANNUALISATION</t>
  </si>
  <si>
    <t>Vous obtiendrez en bas du document le nombre d'heures effectuées dans l'année et, dans le document Page 2, la durée hebdomadaire de service à retenir.</t>
  </si>
  <si>
    <t xml:space="preserve">       1/  Complétez les cases bleues :</t>
  </si>
  <si>
    <t xml:space="preserve">      2/  Complétez le calendrier ci-dessous en indiquant le nombres d'heures travaillées les jours concernés. </t>
  </si>
  <si>
    <t>Journée de prérentrée des enseignants le vendredi 30 août 2024                                    
Si votre agent travaille cette journée, indiquez nombre d'heures travaillées  :</t>
  </si>
  <si>
    <r>
      <t xml:space="preserve">Selon le décret n° 85-1250 du 26 novembre 1985 :
-&gt; les fonctionnaires et agents contractuels de droit public ont droit à 5 semaines de congés annuels 
</t>
    </r>
    <r>
      <rPr>
        <i/>
        <sz val="10"/>
        <rFont val="Century Gothic"/>
        <family val="2"/>
      </rPr>
      <t>(Remarque : pour les agents qui ne travaillent qu'une partie de l'année, ce chiffre est proratisé).</t>
    </r>
    <r>
      <rPr>
        <sz val="10"/>
        <rFont val="Century Gothic"/>
        <family val="2"/>
      </rPr>
      <t xml:space="preserve">
-&gt; les agents qui posent 5, 6 ou 7 jours de congés annuels en dehors de la période du 1</t>
    </r>
    <r>
      <rPr>
        <vertAlign val="superscript"/>
        <sz val="10"/>
        <rFont val="Century Gothic"/>
        <family val="2"/>
      </rPr>
      <t>er</t>
    </r>
    <r>
      <rPr>
        <sz val="10"/>
        <rFont val="Century Gothic"/>
        <family val="2"/>
      </rPr>
      <t xml:space="preserve"> mai au 31 octobre de l’année en cours ont droit à 1 jour de congé supplémentaire. Ceux qui posent 8 jours ont le droit à 2 jours supplémentaires. Ces congés supplémentaires sont les jours de fractionnement.</t>
    </r>
  </si>
  <si>
    <t>(Se calcule automatiquement selon les dates de début et fin de contrat renseignées en page 1)</t>
  </si>
  <si>
    <t>D'après les dates de début et fin de contrat, 
le nombre de semaines de congés annuels auxquelles l'agent a droit  est de :</t>
  </si>
  <si>
    <t>semaines de vacances scolaires :</t>
  </si>
  <si>
    <t>semaines :</t>
  </si>
  <si>
    <t>Un agent à temps complet soit une durée hébdomadaire de 35 heures qui travaille à temps plein (100%)
-&gt; doit effectuer 1 607 heures de travail dans l'année avant déduction des 2 jours de fractionnement
-&gt; effectuera 1 593 heures de travail dans l'année une fois les 2 jours de fractionnement déduits
-&gt; est payé 1 820 heures par an soit 151,67 heures par mois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</si>
</sst>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154">
    <font>
      <sz val="10"/>
      <name val="Arial"/>
      <family val="0"/>
    </font>
    <font>
      <sz val="10"/>
      <color indexed="10"/>
      <name val="Arial"/>
      <family val="2"/>
    </font>
    <font>
      <sz val="8"/>
      <name val="Arial"/>
      <family val="2"/>
    </font>
    <font>
      <b/>
      <sz val="10"/>
      <name val="Century Gothic"/>
      <family val="2"/>
    </font>
    <font>
      <sz val="10"/>
      <name val="Century Gothic"/>
      <family val="2"/>
    </font>
    <font>
      <i/>
      <sz val="9"/>
      <name val="Century Gothic"/>
      <family val="2"/>
    </font>
    <font>
      <i/>
      <sz val="10"/>
      <name val="Century Gothic"/>
      <family val="2"/>
    </font>
    <font>
      <sz val="9"/>
      <name val="Century Gothic"/>
      <family val="2"/>
    </font>
    <font>
      <sz val="10"/>
      <color indexed="10"/>
      <name val="Century Gothic"/>
      <family val="2"/>
    </font>
    <font>
      <i/>
      <sz val="8"/>
      <name val="Century Gothic"/>
      <family val="2"/>
    </font>
    <font>
      <b/>
      <sz val="12"/>
      <name val="Century Gothic"/>
      <family val="2"/>
    </font>
    <font>
      <sz val="12"/>
      <name val="Century Gothic"/>
      <family val="2"/>
    </font>
    <font>
      <b/>
      <u val="single"/>
      <sz val="10"/>
      <name val="Century Gothic"/>
      <family val="2"/>
    </font>
    <font>
      <vertAlign val="superscript"/>
      <sz val="10"/>
      <name val="Century Gothic"/>
      <family val="2"/>
    </font>
    <font>
      <b/>
      <sz val="11"/>
      <name val="Century Gothic"/>
      <family val="2"/>
    </font>
    <font>
      <b/>
      <sz val="14"/>
      <name val="Century Gothic"/>
      <family val="2"/>
    </font>
    <font>
      <sz val="11"/>
      <name val="Century Gothic"/>
      <family val="2"/>
    </font>
    <font>
      <b/>
      <i/>
      <sz val="11"/>
      <name val="Century Gothic"/>
      <family val="2"/>
    </font>
    <font>
      <sz val="8"/>
      <name val="Century Gothic"/>
      <family val="2"/>
    </font>
    <font>
      <b/>
      <sz val="8"/>
      <name val="Century Gothic"/>
      <family val="2"/>
    </font>
    <font>
      <u val="single"/>
      <sz val="10"/>
      <name val="Century Gothic"/>
      <family val="2"/>
    </font>
    <font>
      <b/>
      <i/>
      <sz val="10"/>
      <name val="Century Gothic"/>
      <family val="2"/>
    </font>
    <font>
      <sz val="7"/>
      <name val="Century Gothic"/>
      <family val="2"/>
    </font>
    <font>
      <b/>
      <sz val="7"/>
      <name val="Century Gothic"/>
      <family val="2"/>
    </font>
    <font>
      <b/>
      <u val="single"/>
      <sz val="12"/>
      <name val="Century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u val="single"/>
      <sz val="10"/>
      <color indexed="28"/>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22"/>
      <name val="Arial"/>
      <family val="2"/>
    </font>
    <font>
      <b/>
      <sz val="10"/>
      <color indexed="55"/>
      <name val="Arial"/>
      <family val="2"/>
    </font>
    <font>
      <sz val="10"/>
      <color indexed="55"/>
      <name val="Arial"/>
      <family val="2"/>
    </font>
    <font>
      <b/>
      <i/>
      <sz val="10"/>
      <color indexed="55"/>
      <name val="Arial"/>
      <family val="2"/>
    </font>
    <font>
      <i/>
      <sz val="10"/>
      <color indexed="10"/>
      <name val="Century Gothic"/>
      <family val="2"/>
    </font>
    <font>
      <u val="single"/>
      <sz val="8"/>
      <color indexed="25"/>
      <name val="Century Gothic"/>
      <family val="2"/>
    </font>
    <font>
      <b/>
      <sz val="10"/>
      <color indexed="25"/>
      <name val="Century Gothic"/>
      <family val="2"/>
    </font>
    <font>
      <sz val="9"/>
      <color indexed="10"/>
      <name val="Century Gothic"/>
      <family val="2"/>
    </font>
    <font>
      <b/>
      <i/>
      <sz val="11"/>
      <color indexed="25"/>
      <name val="Century Gothic"/>
      <family val="2"/>
    </font>
    <font>
      <b/>
      <sz val="10"/>
      <color indexed="10"/>
      <name val="Century Gothic"/>
      <family val="2"/>
    </font>
    <font>
      <b/>
      <sz val="11"/>
      <color indexed="25"/>
      <name val="Century Gothic"/>
      <family val="2"/>
    </font>
    <font>
      <b/>
      <i/>
      <sz val="9"/>
      <color indexed="57"/>
      <name val="Century Gothic"/>
      <family val="2"/>
    </font>
    <font>
      <sz val="9"/>
      <color indexed="22"/>
      <name val="Century Gothic"/>
      <family val="2"/>
    </font>
    <font>
      <sz val="10"/>
      <color indexed="55"/>
      <name val="Century Gothic"/>
      <family val="2"/>
    </font>
    <font>
      <sz val="10"/>
      <color indexed="22"/>
      <name val="Century Gothic"/>
      <family val="2"/>
    </font>
    <font>
      <b/>
      <i/>
      <sz val="10"/>
      <color indexed="55"/>
      <name val="Century Gothic"/>
      <family val="2"/>
    </font>
    <font>
      <i/>
      <sz val="10"/>
      <color indexed="55"/>
      <name val="Century Gothic"/>
      <family val="2"/>
    </font>
    <font>
      <sz val="10"/>
      <color indexed="9"/>
      <name val="Century Gothic"/>
      <family val="2"/>
    </font>
    <font>
      <i/>
      <sz val="10"/>
      <color indexed="30"/>
      <name val="Century Gothic"/>
      <family val="2"/>
    </font>
    <font>
      <i/>
      <sz val="10"/>
      <color indexed="22"/>
      <name val="Century Gothic"/>
      <family val="2"/>
    </font>
    <font>
      <b/>
      <sz val="10"/>
      <color indexed="55"/>
      <name val="Century Gothic"/>
      <family val="2"/>
    </font>
    <font>
      <i/>
      <sz val="10"/>
      <color indexed="51"/>
      <name val="Century Gothic"/>
      <family val="2"/>
    </font>
    <font>
      <sz val="10"/>
      <color indexed="51"/>
      <name val="Century Gothic"/>
      <family val="2"/>
    </font>
    <font>
      <b/>
      <sz val="10"/>
      <color indexed="57"/>
      <name val="Century Gothic"/>
      <family val="2"/>
    </font>
    <font>
      <sz val="10"/>
      <color indexed="9"/>
      <name val="Arial"/>
      <family val="2"/>
    </font>
    <font>
      <b/>
      <sz val="8"/>
      <color indexed="25"/>
      <name val="Century Gothic"/>
      <family val="2"/>
    </font>
    <font>
      <i/>
      <sz val="10"/>
      <color indexed="9"/>
      <name val="Century Gothic"/>
      <family val="2"/>
    </font>
    <font>
      <b/>
      <sz val="10"/>
      <color indexed="9"/>
      <name val="Century Gothic"/>
      <family val="2"/>
    </font>
    <font>
      <b/>
      <sz val="20"/>
      <color indexed="9"/>
      <name val="Century Gothic"/>
      <family val="2"/>
    </font>
    <font>
      <b/>
      <sz val="12"/>
      <color indexed="25"/>
      <name val="Century Gothic"/>
      <family val="2"/>
    </font>
    <font>
      <sz val="14"/>
      <color indexed="22"/>
      <name val="Century Gothic"/>
      <family val="2"/>
    </font>
    <font>
      <b/>
      <sz val="11"/>
      <color indexed="22"/>
      <name val="Century Gothic"/>
      <family val="2"/>
    </font>
    <font>
      <b/>
      <sz val="10"/>
      <color indexed="22"/>
      <name val="Century Gothic"/>
      <family val="2"/>
    </font>
    <font>
      <b/>
      <u val="single"/>
      <sz val="11"/>
      <color indexed="25"/>
      <name val="Century Gothic"/>
      <family val="2"/>
    </font>
    <font>
      <b/>
      <sz val="9"/>
      <color indexed="25"/>
      <name val="Century Gothic"/>
      <family val="2"/>
    </font>
    <font>
      <u val="single"/>
      <sz val="10"/>
      <color indexed="25"/>
      <name val="Century Gothic"/>
      <family val="2"/>
    </font>
    <font>
      <b/>
      <i/>
      <sz val="10"/>
      <color indexed="25"/>
      <name val="Century Gothic"/>
      <family val="2"/>
    </font>
    <font>
      <sz val="9"/>
      <color indexed="25"/>
      <name val="Century Gothic"/>
      <family val="2"/>
    </font>
    <font>
      <i/>
      <sz val="8"/>
      <color indexed="25"/>
      <name val="Century Gothic"/>
      <family val="2"/>
    </font>
    <font>
      <i/>
      <sz val="9"/>
      <color indexed="25"/>
      <name val="Century Gothic"/>
      <family val="2"/>
    </font>
    <font>
      <b/>
      <sz val="12"/>
      <color indexed="51"/>
      <name val="Century Gothic"/>
      <family val="2"/>
    </font>
    <font>
      <u val="single"/>
      <sz val="10"/>
      <color indexed="25"/>
      <name val="Arial"/>
      <family val="2"/>
    </font>
    <font>
      <sz val="10"/>
      <color indexed="25"/>
      <name val="Century Gothic"/>
      <family val="2"/>
    </font>
    <font>
      <b/>
      <sz val="8"/>
      <color indexed="9"/>
      <name val="Century Gothic"/>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1499900072813034"/>
      <name val="Arial"/>
      <family val="2"/>
    </font>
    <font>
      <b/>
      <sz val="10"/>
      <color theme="0" tint="-0.24997000396251678"/>
      <name val="Arial"/>
      <family val="2"/>
    </font>
    <font>
      <sz val="10"/>
      <color theme="0" tint="-0.24997000396251678"/>
      <name val="Arial"/>
      <family val="2"/>
    </font>
    <font>
      <b/>
      <i/>
      <sz val="10"/>
      <color theme="0" tint="-0.24997000396251678"/>
      <name val="Arial"/>
      <family val="2"/>
    </font>
    <font>
      <sz val="10"/>
      <color rgb="FFFF0000"/>
      <name val="Century Gothic"/>
      <family val="2"/>
    </font>
    <font>
      <i/>
      <sz val="10"/>
      <color rgb="FFFF0000"/>
      <name val="Century Gothic"/>
      <family val="2"/>
    </font>
    <font>
      <u val="single"/>
      <sz val="8"/>
      <color theme="10"/>
      <name val="Century Gothic"/>
      <family val="2"/>
    </font>
    <font>
      <b/>
      <sz val="10"/>
      <color theme="4" tint="-0.24997000396251678"/>
      <name val="Century Gothic"/>
      <family val="2"/>
    </font>
    <font>
      <sz val="9"/>
      <color rgb="FFFF0000"/>
      <name val="Century Gothic"/>
      <family val="2"/>
    </font>
    <font>
      <b/>
      <i/>
      <sz val="11"/>
      <color theme="2" tint="-0.24997000396251678"/>
      <name val="Century Gothic"/>
      <family val="2"/>
    </font>
    <font>
      <b/>
      <sz val="10"/>
      <color rgb="FFFF0000"/>
      <name val="Century Gothic"/>
      <family val="2"/>
    </font>
    <font>
      <b/>
      <sz val="11"/>
      <color theme="2" tint="-0.24997000396251678"/>
      <name val="Century Gothic"/>
      <family val="2"/>
    </font>
    <font>
      <b/>
      <i/>
      <sz val="9"/>
      <color theme="8" tint="-0.24997000396251678"/>
      <name val="Century Gothic"/>
      <family val="2"/>
    </font>
    <font>
      <sz val="9"/>
      <color theme="0" tint="-0.04997999966144562"/>
      <name val="Century Gothic"/>
      <family val="2"/>
    </font>
    <font>
      <sz val="10"/>
      <color theme="0" tint="-0.24997000396251678"/>
      <name val="Century Gothic"/>
      <family val="2"/>
    </font>
    <font>
      <sz val="10"/>
      <color theme="0" tint="-0.1499900072813034"/>
      <name val="Century Gothic"/>
      <family val="2"/>
    </font>
    <font>
      <b/>
      <i/>
      <sz val="10"/>
      <color theme="0" tint="-0.24997000396251678"/>
      <name val="Century Gothic"/>
      <family val="2"/>
    </font>
    <font>
      <i/>
      <sz val="10"/>
      <color theme="0" tint="-0.24997000396251678"/>
      <name val="Century Gothic"/>
      <family val="2"/>
    </font>
    <font>
      <sz val="10"/>
      <color theme="0"/>
      <name val="Century Gothic"/>
      <family val="2"/>
    </font>
    <font>
      <i/>
      <sz val="10"/>
      <color rgb="FF0070C0"/>
      <name val="Century Gothic"/>
      <family val="2"/>
    </font>
    <font>
      <i/>
      <sz val="10"/>
      <color theme="0" tint="-0.1499900072813034"/>
      <name val="Century Gothic"/>
      <family val="2"/>
    </font>
    <font>
      <b/>
      <sz val="10"/>
      <color theme="0" tint="-0.24997000396251678"/>
      <name val="Century Gothic"/>
      <family val="2"/>
    </font>
    <font>
      <i/>
      <sz val="10"/>
      <color theme="7" tint="-0.24997000396251678"/>
      <name val="Century Gothic"/>
      <family val="2"/>
    </font>
    <font>
      <sz val="10"/>
      <color theme="7" tint="-0.24997000396251678"/>
      <name val="Century Gothic"/>
      <family val="2"/>
    </font>
    <font>
      <b/>
      <sz val="10"/>
      <color theme="8" tint="-0.24997000396251678"/>
      <name val="Century Gothic"/>
      <family val="2"/>
    </font>
    <font>
      <sz val="10"/>
      <color theme="0"/>
      <name val="Arial"/>
      <family val="2"/>
    </font>
    <font>
      <b/>
      <sz val="8"/>
      <color theme="2" tint="-0.24997000396251678"/>
      <name val="Century Gothic"/>
      <family val="2"/>
    </font>
    <font>
      <i/>
      <sz val="10"/>
      <color theme="0"/>
      <name val="Century Gothic"/>
      <family val="2"/>
    </font>
    <font>
      <i/>
      <sz val="8"/>
      <color theme="2" tint="-0.4999699890613556"/>
      <name val="Century Gothic"/>
      <family val="2"/>
    </font>
    <font>
      <i/>
      <sz val="9"/>
      <color theme="2" tint="-0.4999699890613556"/>
      <name val="Century Gothic"/>
      <family val="2"/>
    </font>
    <font>
      <sz val="9"/>
      <color theme="2" tint="-0.4999699890613556"/>
      <name val="Century Gothic"/>
      <family val="2"/>
    </font>
    <font>
      <sz val="10"/>
      <color theme="2" tint="-0.24997000396251678"/>
      <name val="Century Gothic"/>
      <family val="2"/>
    </font>
    <font>
      <b/>
      <sz val="12"/>
      <color theme="6" tint="0.39998000860214233"/>
      <name val="Century Gothic"/>
      <family val="2"/>
    </font>
    <font>
      <b/>
      <sz val="12"/>
      <color theme="2" tint="-0.24997000396251678"/>
      <name val="Century Gothic"/>
      <family val="2"/>
    </font>
    <font>
      <b/>
      <sz val="12"/>
      <color theme="4" tint="-0.24997000396251678"/>
      <name val="Century Gothic"/>
      <family val="2"/>
    </font>
    <font>
      <b/>
      <sz val="9"/>
      <color theme="2" tint="-0.24997000396251678"/>
      <name val="Century Gothic"/>
      <family val="2"/>
    </font>
    <font>
      <b/>
      <sz val="10"/>
      <color theme="0"/>
      <name val="Century Gothic"/>
      <family val="2"/>
    </font>
    <font>
      <sz val="14"/>
      <color theme="0" tint="-0.04997999966144562"/>
      <name val="Century Gothic"/>
      <family val="2"/>
    </font>
    <font>
      <b/>
      <sz val="11"/>
      <color theme="0" tint="-0.04997999966144562"/>
      <name val="Century Gothic"/>
      <family val="2"/>
    </font>
    <font>
      <b/>
      <sz val="10"/>
      <color theme="0" tint="-0.04997999966144562"/>
      <name val="Century Gothic"/>
      <family val="2"/>
    </font>
    <font>
      <b/>
      <u val="single"/>
      <sz val="11"/>
      <color theme="2" tint="-0.24997000396251678"/>
      <name val="Century Gothic"/>
      <family val="2"/>
    </font>
    <font>
      <b/>
      <sz val="11"/>
      <color theme="4" tint="-0.24997000396251678"/>
      <name val="Century Gothic"/>
      <family val="2"/>
    </font>
    <font>
      <b/>
      <sz val="20"/>
      <color theme="0"/>
      <name val="Century Gothic"/>
      <family val="2"/>
    </font>
    <font>
      <b/>
      <sz val="12"/>
      <color theme="7" tint="-0.24997000396251678"/>
      <name val="Century Gothic"/>
      <family val="2"/>
    </font>
    <font>
      <u val="single"/>
      <sz val="10"/>
      <color theme="10"/>
      <name val="Arial"/>
      <family val="2"/>
    </font>
    <font>
      <u val="single"/>
      <sz val="10"/>
      <color theme="10"/>
      <name val="Century Gothic"/>
      <family val="2"/>
    </font>
    <font>
      <b/>
      <i/>
      <sz val="10"/>
      <color theme="2"/>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lightUp"/>
    </fill>
    <fill>
      <patternFill patternType="solid">
        <fgColor theme="2" tint="0.5999900102615356"/>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606BB4"/>
        <bgColor indexed="64"/>
      </patternFill>
    </fill>
    <fill>
      <patternFill patternType="solid">
        <fgColor theme="1"/>
        <bgColor indexed="64"/>
      </patternFill>
    </fill>
    <fill>
      <patternFill patternType="solid">
        <fgColor theme="8"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theme="0" tint="-0.04997999966144562"/>
      </left>
      <right style="medium">
        <color theme="0" tint="-0.04997999966144562"/>
      </right>
      <top style="medium">
        <color theme="0" tint="-0.04997999966144562"/>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0" borderId="2" applyNumberFormat="0" applyFill="0" applyAlignment="0" applyProtection="0"/>
    <xf numFmtId="0" fontId="93" fillId="27" borderId="1" applyNumberFormat="0" applyAlignment="0" applyProtection="0"/>
    <xf numFmtId="0" fontId="94" fillId="28"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98" fillId="31" borderId="0" applyNumberFormat="0" applyBorder="0" applyAlignment="0" applyProtection="0"/>
    <xf numFmtId="0" fontId="99" fillId="26" borderId="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2" borderId="9" applyNumberFormat="0" applyAlignment="0" applyProtection="0"/>
  </cellStyleXfs>
  <cellXfs count="431">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Alignment="1">
      <alignment horizontal="right"/>
    </xf>
    <xf numFmtId="0" fontId="107" fillId="0" borderId="0" xfId="0" applyFont="1" applyAlignment="1">
      <alignment/>
    </xf>
    <xf numFmtId="0" fontId="108" fillId="0" borderId="0" xfId="0" applyFont="1" applyFill="1" applyBorder="1" applyAlignment="1">
      <alignment vertical="center"/>
    </xf>
    <xf numFmtId="0" fontId="109" fillId="0" borderId="0" xfId="0" applyFont="1" applyAlignment="1">
      <alignment/>
    </xf>
    <xf numFmtId="0" fontId="109" fillId="0" borderId="0" xfId="0" applyFont="1" applyAlignment="1">
      <alignment horizontal="center"/>
    </xf>
    <xf numFmtId="0" fontId="110" fillId="0" borderId="0" xfId="0" applyFont="1" applyAlignment="1">
      <alignment vertical="center" wrapText="1"/>
    </xf>
    <xf numFmtId="0" fontId="4" fillId="0" borderId="0" xfId="0" applyFont="1" applyAlignment="1">
      <alignment/>
    </xf>
    <xf numFmtId="0" fontId="4" fillId="0" borderId="0" xfId="0" applyFont="1" applyAlignment="1">
      <alignment horizontal="right"/>
    </xf>
    <xf numFmtId="0" fontId="6" fillId="0" borderId="0" xfId="0" applyFont="1" applyBorder="1" applyAlignment="1">
      <alignment vertical="center" wrapText="1"/>
    </xf>
    <xf numFmtId="0" fontId="4" fillId="0" borderId="0" xfId="0" applyFont="1" applyBorder="1" applyAlignment="1">
      <alignment/>
    </xf>
    <xf numFmtId="0" fontId="7" fillId="0" borderId="0" xfId="0" applyFont="1" applyBorder="1" applyAlignment="1">
      <alignment horizontal="left" vertical="center"/>
    </xf>
    <xf numFmtId="0" fontId="4" fillId="0" borderId="1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Border="1" applyAlignment="1">
      <alignment horizontal="center"/>
    </xf>
    <xf numFmtId="0" fontId="4" fillId="33" borderId="0" xfId="0" applyFont="1" applyFill="1" applyBorder="1" applyAlignment="1" applyProtection="1">
      <alignment horizontal="center"/>
      <protection locked="0"/>
    </xf>
    <xf numFmtId="0" fontId="8"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13" xfId="0" applyFont="1" applyFill="1" applyBorder="1" applyAlignment="1" applyProtection="1">
      <alignment horizontal="center"/>
      <protection locked="0"/>
    </xf>
    <xf numFmtId="0" fontId="111" fillId="33" borderId="13"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8" fillId="33" borderId="14" xfId="0" applyFont="1" applyFill="1" applyBorder="1" applyAlignment="1" applyProtection="1">
      <alignment horizontal="center"/>
      <protection locked="0"/>
    </xf>
    <xf numFmtId="0" fontId="4" fillId="0" borderId="0" xfId="0" applyFont="1" applyFill="1" applyBorder="1" applyAlignment="1">
      <alignment horizontal="center"/>
    </xf>
    <xf numFmtId="0" fontId="4" fillId="0" borderId="0" xfId="0" applyFont="1" applyBorder="1" applyAlignment="1">
      <alignment/>
    </xf>
    <xf numFmtId="0" fontId="4" fillId="0" borderId="0" xfId="0" applyFont="1" applyAlignment="1">
      <alignment horizontal="center"/>
    </xf>
    <xf numFmtId="0" fontId="4" fillId="0" borderId="0" xfId="0" applyFont="1" applyBorder="1" applyAlignment="1">
      <alignment horizontal="right"/>
    </xf>
    <xf numFmtId="0" fontId="8" fillId="0" borderId="0" xfId="0" applyFont="1" applyBorder="1" applyAlignment="1">
      <alignment horizontal="left"/>
    </xf>
    <xf numFmtId="0" fontId="4" fillId="0" borderId="0" xfId="0" applyFont="1" applyFill="1" applyBorder="1" applyAlignment="1">
      <alignment horizontal="right"/>
    </xf>
    <xf numFmtId="0" fontId="4" fillId="0" borderId="0" xfId="0" applyFont="1" applyFill="1" applyBorder="1" applyAlignment="1">
      <alignment horizontal="left"/>
    </xf>
    <xf numFmtId="0" fontId="112" fillId="0" borderId="0" xfId="0" applyFont="1" applyAlignment="1">
      <alignment vertical="center" wrapText="1"/>
    </xf>
    <xf numFmtId="0" fontId="111" fillId="33" borderId="13" xfId="0" applyFont="1" applyFill="1" applyBorder="1" applyAlignment="1" applyProtection="1">
      <alignment horizontal="right"/>
      <protection locked="0"/>
    </xf>
    <xf numFmtId="0" fontId="4" fillId="0" borderId="0" xfId="0" applyFont="1" applyAlignment="1">
      <alignment horizontal="left"/>
    </xf>
    <xf numFmtId="0" fontId="6" fillId="0" borderId="0" xfId="0" applyFont="1" applyAlignment="1">
      <alignment wrapText="1"/>
    </xf>
    <xf numFmtId="0" fontId="8" fillId="0" borderId="0" xfId="0" applyFont="1" applyAlignment="1">
      <alignment horizontal="left"/>
    </xf>
    <xf numFmtId="0" fontId="4" fillId="0" borderId="0" xfId="0" applyFont="1" applyAlignment="1">
      <alignment/>
    </xf>
    <xf numFmtId="0" fontId="113" fillId="0" borderId="0" xfId="44" applyFont="1" applyAlignment="1" applyProtection="1">
      <alignment horizontal="center"/>
      <protection/>
    </xf>
    <xf numFmtId="0" fontId="4" fillId="0" borderId="12" xfId="0" applyFont="1" applyFill="1" applyBorder="1" applyAlignment="1" applyProtection="1">
      <alignment horizontal="center"/>
      <protection locked="0"/>
    </xf>
    <xf numFmtId="0" fontId="111" fillId="33" borderId="14" xfId="0" applyFont="1" applyFill="1" applyBorder="1" applyAlignment="1" applyProtection="1">
      <alignment horizontal="center"/>
      <protection locked="0"/>
    </xf>
    <xf numFmtId="0" fontId="111" fillId="33" borderId="13" xfId="0" applyFont="1" applyFill="1" applyBorder="1" applyAlignment="1" applyProtection="1">
      <alignment horizontal="left"/>
      <protection locked="0"/>
    </xf>
    <xf numFmtId="0" fontId="114" fillId="34" borderId="0" xfId="0" applyFont="1" applyFill="1" applyBorder="1" applyAlignment="1" applyProtection="1">
      <alignment horizontal="center"/>
      <protection locked="0"/>
    </xf>
    <xf numFmtId="0" fontId="114" fillId="34" borderId="11" xfId="0" applyFont="1" applyFill="1" applyBorder="1" applyAlignment="1" applyProtection="1">
      <alignment horizontal="center"/>
      <protection locked="0"/>
    </xf>
    <xf numFmtId="0" fontId="114" fillId="35" borderId="0" xfId="0" applyFont="1" applyFill="1" applyBorder="1" applyAlignment="1" applyProtection="1">
      <alignment horizontal="center"/>
      <protection locked="0"/>
    </xf>
    <xf numFmtId="0" fontId="114" fillId="11" borderId="0" xfId="0" applyFont="1" applyFill="1" applyBorder="1" applyAlignment="1" applyProtection="1">
      <alignment horizontal="center"/>
      <protection locked="0"/>
    </xf>
    <xf numFmtId="0" fontId="114" fillId="11" borderId="1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15" fillId="0" borderId="0" xfId="0" applyFont="1" applyFill="1" applyBorder="1" applyAlignment="1" applyProtection="1">
      <alignment horizontal="center"/>
      <protection locked="0"/>
    </xf>
    <xf numFmtId="0" fontId="7" fillId="0" borderId="0" xfId="0" applyFont="1" applyAlignment="1">
      <alignment horizontal="right"/>
    </xf>
    <xf numFmtId="0" fontId="7" fillId="0" borderId="0" xfId="0" applyFont="1" applyAlignment="1">
      <alignmen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0" fontId="5" fillId="0" borderId="0" xfId="0" applyFont="1" applyBorder="1" applyAlignment="1">
      <alignment horizontal="left" vertical="center" wrapText="1"/>
    </xf>
    <xf numFmtId="0" fontId="6" fillId="0" borderId="0" xfId="0" applyFont="1" applyBorder="1" applyAlignment="1">
      <alignment horizontal="right" vertical="center" wrapText="1"/>
    </xf>
    <xf numFmtId="0" fontId="111" fillId="33" borderId="15" xfId="0" applyFont="1" applyFill="1" applyBorder="1" applyAlignment="1" applyProtection="1">
      <alignment horizontal="right"/>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7" fillId="11" borderId="16" xfId="0" applyFont="1" applyFill="1" applyBorder="1" applyAlignment="1">
      <alignment horizontal="left" vertical="center"/>
    </xf>
    <xf numFmtId="0" fontId="7" fillId="0" borderId="0" xfId="0" applyFont="1" applyAlignment="1">
      <alignment horizontal="left" vertical="center"/>
    </xf>
    <xf numFmtId="0" fontId="7" fillId="10" borderId="16" xfId="0" applyFont="1" applyFill="1" applyBorder="1" applyAlignment="1">
      <alignment horizontal="left" vertical="center"/>
    </xf>
    <xf numFmtId="0" fontId="7" fillId="36" borderId="16" xfId="0" applyFont="1" applyFill="1" applyBorder="1" applyAlignment="1">
      <alignment horizontal="left" vertical="center"/>
    </xf>
    <xf numFmtId="0" fontId="116" fillId="0" borderId="0" xfId="0" applyFont="1" applyBorder="1" applyAlignment="1" applyProtection="1">
      <alignment horizontal="center" vertical="center" wrapText="1"/>
      <protection/>
    </xf>
    <xf numFmtId="0" fontId="112" fillId="0" borderId="0" xfId="0" applyFont="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wrapText="1"/>
    </xf>
    <xf numFmtId="0" fontId="4" fillId="0" borderId="0" xfId="0" applyFont="1" applyBorder="1" applyAlignment="1">
      <alignment horizontal="left" wrapText="1"/>
    </xf>
    <xf numFmtId="0" fontId="112" fillId="0" borderId="0" xfId="0" applyFont="1" applyAlignment="1">
      <alignment vertical="center"/>
    </xf>
    <xf numFmtId="0" fontId="117" fillId="0" borderId="0" xfId="0" applyFont="1" applyBorder="1" applyAlignment="1">
      <alignment horizontal="center" vertical="center" wrapText="1"/>
    </xf>
    <xf numFmtId="0" fontId="117" fillId="0" borderId="0" xfId="0" applyFont="1" applyBorder="1" applyAlignment="1">
      <alignment vertical="center" wrapText="1"/>
    </xf>
    <xf numFmtId="0" fontId="117" fillId="0" borderId="0" xfId="0" applyFont="1" applyBorder="1" applyAlignment="1">
      <alignment horizontal="left" vertical="center" wrapText="1"/>
    </xf>
    <xf numFmtId="0" fontId="6" fillId="0" borderId="0" xfId="0" applyFont="1" applyAlignment="1">
      <alignment vertical="center"/>
    </xf>
    <xf numFmtId="0" fontId="7" fillId="0" borderId="0" xfId="0" applyFont="1" applyFill="1" applyBorder="1" applyAlignment="1">
      <alignment horizontal="left"/>
    </xf>
    <xf numFmtId="0" fontId="4" fillId="35" borderId="0" xfId="0" applyFont="1" applyFill="1" applyAlignment="1">
      <alignment/>
    </xf>
    <xf numFmtId="0" fontId="7" fillId="35" borderId="16" xfId="0" applyFont="1" applyFill="1" applyBorder="1" applyAlignment="1">
      <alignment horizontal="left" vertical="center"/>
    </xf>
    <xf numFmtId="0" fontId="14" fillId="0" borderId="0" xfId="0" applyFont="1" applyFill="1" applyBorder="1" applyAlignment="1" applyProtection="1">
      <alignment horizontal="left" vertical="center"/>
      <protection/>
    </xf>
    <xf numFmtId="0" fontId="4" fillId="17" borderId="0" xfId="0" applyFont="1" applyFill="1" applyAlignment="1">
      <alignment/>
    </xf>
    <xf numFmtId="0" fontId="14" fillId="0" borderId="0" xfId="0" applyFont="1" applyFill="1" applyBorder="1" applyAlignment="1">
      <alignment horizontal="center" vertical="center" wrapText="1"/>
    </xf>
    <xf numFmtId="0" fontId="16" fillId="17" borderId="0" xfId="0" applyFont="1" applyFill="1" applyBorder="1" applyAlignment="1">
      <alignment/>
    </xf>
    <xf numFmtId="0" fontId="16" fillId="17" borderId="17" xfId="0" applyFont="1" applyFill="1" applyBorder="1" applyAlignment="1">
      <alignment/>
    </xf>
    <xf numFmtId="0" fontId="118" fillId="17" borderId="0" xfId="0" applyFont="1" applyFill="1" applyBorder="1" applyAlignment="1">
      <alignment horizontal="center" vertical="center" wrapText="1"/>
    </xf>
    <xf numFmtId="0" fontId="118" fillId="17" borderId="0" xfId="0" applyFont="1" applyFill="1" applyAlignment="1">
      <alignment horizontal="center" vertical="center" wrapText="1"/>
    </xf>
    <xf numFmtId="0" fontId="4" fillId="17" borderId="0" xfId="0" applyFont="1" applyFill="1" applyAlignment="1">
      <alignment horizontal="center" vertical="center" wrapText="1"/>
    </xf>
    <xf numFmtId="0" fontId="118" fillId="0" borderId="0" xfId="0" applyFont="1" applyFill="1" applyBorder="1" applyAlignment="1">
      <alignment horizontal="center" vertical="center" wrapText="1"/>
    </xf>
    <xf numFmtId="0" fontId="4" fillId="0" borderId="0" xfId="0" applyFont="1" applyFill="1" applyAlignment="1">
      <alignment/>
    </xf>
    <xf numFmtId="0" fontId="16" fillId="0" borderId="0" xfId="0" applyFont="1" applyFill="1" applyBorder="1" applyAlignment="1">
      <alignment horizontal="right"/>
    </xf>
    <xf numFmtId="0" fontId="14" fillId="0" borderId="0" xfId="0" applyFont="1" applyFill="1" applyBorder="1" applyAlignment="1" applyProtection="1">
      <alignment horizontal="right" vertical="center"/>
      <protection/>
    </xf>
    <xf numFmtId="0" fontId="14" fillId="0" borderId="0" xfId="0" applyFont="1" applyFill="1" applyBorder="1" applyAlignment="1">
      <alignment horizontal="right" vertical="center" wrapText="1"/>
    </xf>
    <xf numFmtId="0" fontId="16" fillId="0" borderId="0" xfId="0" applyFont="1" applyFill="1" applyBorder="1" applyAlignment="1">
      <alignment/>
    </xf>
    <xf numFmtId="0" fontId="119" fillId="0" borderId="0" xfId="0" applyFont="1" applyBorder="1" applyAlignment="1" applyProtection="1">
      <alignment horizontal="center" vertical="center" wrapText="1"/>
      <protection/>
    </xf>
    <xf numFmtId="0" fontId="18" fillId="0" borderId="0" xfId="0" applyFont="1" applyBorder="1" applyAlignment="1">
      <alignment horizontal="left" vertical="center"/>
    </xf>
    <xf numFmtId="0" fontId="120" fillId="0" borderId="0" xfId="0" applyFont="1" applyFill="1" applyBorder="1" applyAlignment="1">
      <alignment horizontal="left" vertical="center"/>
    </xf>
    <xf numFmtId="0" fontId="5" fillId="0" borderId="0" xfId="0" applyFont="1" applyFill="1" applyBorder="1" applyAlignment="1" applyProtection="1">
      <alignment/>
      <protection locked="0"/>
    </xf>
    <xf numFmtId="0" fontId="17"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0" fillId="0" borderId="0" xfId="0" applyBorder="1" applyAlignment="1">
      <alignment/>
    </xf>
    <xf numFmtId="0" fontId="18" fillId="17"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4" fillId="37" borderId="10" xfId="0" applyFont="1" applyFill="1" applyBorder="1" applyAlignment="1" applyProtection="1">
      <alignment horizontal="center"/>
      <protection locked="0"/>
    </xf>
    <xf numFmtId="0" fontId="4" fillId="37" borderId="0" xfId="0" applyFont="1" applyFill="1" applyBorder="1" applyAlignment="1" applyProtection="1">
      <alignment horizontal="center"/>
      <protection locked="0"/>
    </xf>
    <xf numFmtId="0" fontId="4" fillId="37" borderId="13" xfId="0" applyFont="1" applyFill="1" applyBorder="1" applyAlignment="1" applyProtection="1">
      <alignment horizontal="center"/>
      <protection locked="0"/>
    </xf>
    <xf numFmtId="0" fontId="4" fillId="37" borderId="12" xfId="0" applyFont="1" applyFill="1" applyBorder="1" applyAlignment="1" applyProtection="1">
      <alignment horizontal="center"/>
      <protection locked="0"/>
    </xf>
    <xf numFmtId="0" fontId="114" fillId="37" borderId="0" xfId="0" applyFont="1" applyFill="1" applyBorder="1" applyAlignment="1" applyProtection="1">
      <alignment horizontal="center"/>
      <protection locked="0"/>
    </xf>
    <xf numFmtId="0" fontId="114" fillId="37" borderId="11" xfId="0" applyFont="1" applyFill="1" applyBorder="1" applyAlignment="1" applyProtection="1">
      <alignment horizontal="center"/>
      <protection locked="0"/>
    </xf>
    <xf numFmtId="0" fontId="114" fillId="35" borderId="11" xfId="0" applyFont="1" applyFill="1" applyBorder="1" applyAlignment="1" applyProtection="1">
      <alignment horizontal="center"/>
      <protection locked="0"/>
    </xf>
    <xf numFmtId="0" fontId="114" fillId="11" borderId="13" xfId="0" applyFont="1" applyFill="1" applyBorder="1" applyAlignment="1" applyProtection="1">
      <alignment horizontal="center"/>
      <protection locked="0"/>
    </xf>
    <xf numFmtId="0" fontId="114" fillId="11" borderId="14" xfId="0" applyFont="1" applyFill="1" applyBorder="1" applyAlignment="1" applyProtection="1">
      <alignment horizontal="center"/>
      <protection locked="0"/>
    </xf>
    <xf numFmtId="0" fontId="114" fillId="0" borderId="11" xfId="0" applyFont="1" applyFill="1" applyBorder="1" applyAlignment="1" applyProtection="1">
      <alignment horizontal="right"/>
      <protection locked="0"/>
    </xf>
    <xf numFmtId="0" fontId="114" fillId="37" borderId="11" xfId="0" applyFont="1" applyFill="1" applyBorder="1" applyAlignment="1" applyProtection="1">
      <alignment horizontal="right"/>
      <protection locked="0"/>
    </xf>
    <xf numFmtId="0" fontId="114" fillId="34" borderId="11" xfId="0" applyFont="1" applyFill="1" applyBorder="1" applyAlignment="1" applyProtection="1">
      <alignment horizontal="right"/>
      <protection locked="0"/>
    </xf>
    <xf numFmtId="0" fontId="114" fillId="34" borderId="13" xfId="0" applyFont="1" applyFill="1" applyBorder="1" applyAlignment="1" applyProtection="1">
      <alignment horizontal="center"/>
      <protection locked="0"/>
    </xf>
    <xf numFmtId="0" fontId="114" fillId="37" borderId="0" xfId="0" applyFont="1" applyFill="1" applyBorder="1" applyAlignment="1">
      <alignment/>
    </xf>
    <xf numFmtId="0" fontId="114" fillId="35" borderId="11" xfId="0" applyFont="1" applyFill="1" applyBorder="1" applyAlignment="1" applyProtection="1">
      <alignment/>
      <protection locked="0"/>
    </xf>
    <xf numFmtId="0" fontId="114" fillId="35" borderId="11" xfId="0" applyFont="1" applyFill="1" applyBorder="1" applyAlignment="1" applyProtection="1">
      <alignment horizontal="left"/>
      <protection locked="0"/>
    </xf>
    <xf numFmtId="0" fontId="114" fillId="0" borderId="11" xfId="0" applyFont="1" applyFill="1" applyBorder="1" applyAlignment="1" applyProtection="1">
      <alignment horizontal="left"/>
      <protection locked="0"/>
    </xf>
    <xf numFmtId="0" fontId="114" fillId="37" borderId="11" xfId="0" applyFont="1" applyFill="1" applyBorder="1" applyAlignment="1" applyProtection="1">
      <alignment horizontal="left"/>
      <protection locked="0"/>
    </xf>
    <xf numFmtId="0" fontId="114" fillId="0" borderId="0" xfId="0" applyFont="1" applyFill="1" applyBorder="1" applyAlignment="1" applyProtection="1">
      <alignment/>
      <protection locked="0"/>
    </xf>
    <xf numFmtId="0" fontId="114" fillId="37" borderId="0" xfId="0" applyFont="1" applyFill="1" applyBorder="1" applyAlignment="1" applyProtection="1">
      <alignment/>
      <protection locked="0"/>
    </xf>
    <xf numFmtId="0" fontId="114" fillId="0" borderId="14" xfId="0" applyFont="1" applyFill="1" applyBorder="1" applyAlignment="1" applyProtection="1">
      <alignment horizontal="left"/>
      <protection locked="0"/>
    </xf>
    <xf numFmtId="0" fontId="114" fillId="34" borderId="0" xfId="0" applyFont="1" applyFill="1" applyBorder="1" applyAlignment="1" applyProtection="1">
      <alignment/>
      <protection locked="0"/>
    </xf>
    <xf numFmtId="0" fontId="114" fillId="34" borderId="0" xfId="0" applyFont="1" applyFill="1" applyBorder="1" applyAlignment="1">
      <alignment horizontal="right"/>
    </xf>
    <xf numFmtId="0" fontId="114" fillId="35" borderId="0" xfId="0" applyFont="1" applyFill="1" applyBorder="1" applyAlignment="1" applyProtection="1">
      <alignment/>
      <protection locked="0"/>
    </xf>
    <xf numFmtId="0" fontId="114" fillId="35" borderId="0" xfId="0" applyFont="1" applyFill="1" applyBorder="1" applyAlignment="1">
      <alignment/>
    </xf>
    <xf numFmtId="0" fontId="114" fillId="0" borderId="11" xfId="0" applyFont="1" applyFill="1" applyBorder="1" applyAlignment="1" applyProtection="1">
      <alignment/>
      <protection locked="0"/>
    </xf>
    <xf numFmtId="0" fontId="114" fillId="37" borderId="11" xfId="0" applyFont="1" applyFill="1" applyBorder="1" applyAlignment="1" applyProtection="1">
      <alignment/>
      <protection locked="0"/>
    </xf>
    <xf numFmtId="0" fontId="114" fillId="37" borderId="13" xfId="0" applyFont="1" applyFill="1" applyBorder="1" applyAlignment="1" applyProtection="1">
      <alignment horizontal="center"/>
      <protection locked="0"/>
    </xf>
    <xf numFmtId="0" fontId="114" fillId="37" borderId="14" xfId="0" applyFont="1" applyFill="1" applyBorder="1" applyAlignment="1" applyProtection="1">
      <alignment horizontal="left"/>
      <protection locked="0"/>
    </xf>
    <xf numFmtId="0" fontId="114" fillId="37" borderId="18" xfId="0" applyFont="1" applyFill="1" applyBorder="1" applyAlignment="1" applyProtection="1">
      <alignment horizontal="right"/>
      <protection locked="0"/>
    </xf>
    <xf numFmtId="0" fontId="114" fillId="0" borderId="18" xfId="0" applyFont="1" applyFill="1" applyBorder="1" applyAlignment="1" applyProtection="1">
      <alignment horizontal="right"/>
      <protection locked="0"/>
    </xf>
    <xf numFmtId="0" fontId="114" fillId="11" borderId="11" xfId="0" applyFont="1" applyFill="1" applyBorder="1" applyAlignment="1" applyProtection="1">
      <alignment horizontal="left"/>
      <protection locked="0"/>
    </xf>
    <xf numFmtId="0" fontId="3" fillId="11" borderId="13" xfId="0" applyFont="1" applyFill="1" applyBorder="1" applyAlignment="1" applyProtection="1">
      <alignment horizontal="center"/>
      <protection locked="0"/>
    </xf>
    <xf numFmtId="0" fontId="4" fillId="0" borderId="0" xfId="0" applyFont="1" applyAlignment="1">
      <alignment horizontal="left" vertical="center"/>
    </xf>
    <xf numFmtId="0" fontId="14" fillId="11" borderId="13" xfId="0" applyFont="1" applyFill="1" applyBorder="1" applyAlignment="1">
      <alignment horizontal="left" vertical="center"/>
    </xf>
    <xf numFmtId="0" fontId="14" fillId="11" borderId="13" xfId="0" applyFont="1" applyFill="1" applyBorder="1" applyAlignment="1">
      <alignment vertical="center"/>
    </xf>
    <xf numFmtId="0" fontId="14" fillId="11" borderId="14" xfId="0" applyFont="1" applyFill="1" applyBorder="1" applyAlignment="1">
      <alignment vertical="center"/>
    </xf>
    <xf numFmtId="0" fontId="4" fillId="0" borderId="0" xfId="0" applyFont="1" applyFill="1" applyAlignment="1">
      <alignment horizontal="right" vertical="center"/>
    </xf>
    <xf numFmtId="0" fontId="114" fillId="0" borderId="0" xfId="0" applyFont="1" applyFill="1" applyBorder="1" applyAlignment="1" applyProtection="1">
      <alignment horizontal="center"/>
      <protection locked="0"/>
    </xf>
    <xf numFmtId="0" fontId="114" fillId="0" borderId="11" xfId="0" applyFont="1" applyFill="1" applyBorder="1" applyAlignment="1" applyProtection="1">
      <alignment horizontal="center"/>
      <protection locked="0"/>
    </xf>
    <xf numFmtId="0" fontId="11"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21" fillId="0" borderId="0" xfId="0" applyFont="1" applyAlignment="1">
      <alignment horizontal="center"/>
    </xf>
    <xf numFmtId="0" fontId="122" fillId="0" borderId="0" xfId="0" applyFont="1" applyAlignment="1">
      <alignment/>
    </xf>
    <xf numFmtId="0" fontId="4" fillId="11" borderId="12" xfId="0" applyFont="1" applyFill="1" applyBorder="1" applyAlignment="1">
      <alignment/>
    </xf>
    <xf numFmtId="0" fontId="3" fillId="11" borderId="13" xfId="0" applyFont="1" applyFill="1" applyBorder="1" applyAlignment="1">
      <alignment vertical="center"/>
    </xf>
    <xf numFmtId="0" fontId="3" fillId="11" borderId="13" xfId="0" applyFont="1" applyFill="1" applyBorder="1" applyAlignment="1">
      <alignment horizontal="right" vertical="center"/>
    </xf>
    <xf numFmtId="0" fontId="4" fillId="11" borderId="13" xfId="0" applyFont="1" applyFill="1" applyBorder="1" applyAlignment="1">
      <alignment/>
    </xf>
    <xf numFmtId="0" fontId="3" fillId="11" borderId="14" xfId="0" applyFont="1" applyFill="1" applyBorder="1" applyAlignment="1">
      <alignment vertical="center"/>
    </xf>
    <xf numFmtId="0" fontId="123"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Fill="1" applyBorder="1" applyAlignment="1">
      <alignment horizontal="left" vertical="center" wrapText="1"/>
    </xf>
    <xf numFmtId="0" fontId="12" fillId="0" borderId="0" xfId="0" applyFont="1" applyAlignment="1">
      <alignment/>
    </xf>
    <xf numFmtId="0" fontId="4" fillId="0" borderId="0" xfId="0" applyFont="1" applyFill="1" applyBorder="1" applyAlignment="1">
      <alignment horizontal="center" vertical="center" wrapText="1"/>
    </xf>
    <xf numFmtId="0" fontId="20" fillId="0" borderId="0" xfId="0" applyFont="1" applyAlignment="1">
      <alignment horizontal="left"/>
    </xf>
    <xf numFmtId="0" fontId="124" fillId="0" borderId="0" xfId="0" applyFont="1" applyFill="1" applyAlignment="1">
      <alignment horizontal="center"/>
    </xf>
    <xf numFmtId="1" fontId="124" fillId="0" borderId="0" xfId="0" applyNumberFormat="1" applyFont="1" applyFill="1" applyBorder="1" applyAlignment="1">
      <alignment horizontal="center"/>
    </xf>
    <xf numFmtId="14" fontId="4" fillId="0" borderId="0" xfId="0" applyNumberFormat="1" applyFont="1" applyFill="1" applyBorder="1" applyAlignment="1">
      <alignment/>
    </xf>
    <xf numFmtId="0" fontId="122" fillId="0" borderId="0" xfId="0" applyFont="1" applyAlignment="1">
      <alignment horizontal="left"/>
    </xf>
    <xf numFmtId="0" fontId="121" fillId="0" borderId="0" xfId="0" applyFont="1" applyFill="1" applyAlignment="1">
      <alignment horizontal="center"/>
    </xf>
    <xf numFmtId="14" fontId="4" fillId="0" borderId="0" xfId="0" applyNumberFormat="1" applyFont="1" applyBorder="1" applyAlignment="1">
      <alignment horizontal="center"/>
    </xf>
    <xf numFmtId="2" fontId="125" fillId="0" borderId="0" xfId="0" applyNumberFormat="1" applyFont="1" applyBorder="1" applyAlignment="1">
      <alignment horizontal="center"/>
    </xf>
    <xf numFmtId="2" fontId="4" fillId="0" borderId="0" xfId="0" applyNumberFormat="1" applyFont="1" applyAlignment="1">
      <alignment/>
    </xf>
    <xf numFmtId="2" fontId="4" fillId="38" borderId="0" xfId="0" applyNumberFormat="1" applyFont="1" applyFill="1" applyAlignment="1">
      <alignment horizontal="center"/>
    </xf>
    <xf numFmtId="0" fontId="4" fillId="0" borderId="0" xfId="0" applyFont="1" applyFill="1" applyAlignment="1">
      <alignment horizontal="left"/>
    </xf>
    <xf numFmtId="2" fontId="4" fillId="0" borderId="0" xfId="0" applyNumberFormat="1" applyFont="1" applyFill="1" applyAlignment="1">
      <alignment horizontal="center"/>
    </xf>
    <xf numFmtId="0" fontId="122" fillId="0" borderId="0" xfId="0" applyFont="1" applyFill="1" applyAlignment="1">
      <alignment/>
    </xf>
    <xf numFmtId="0" fontId="20" fillId="0" borderId="0" xfId="0" applyFont="1" applyFill="1" applyAlignment="1">
      <alignment horizontal="left"/>
    </xf>
    <xf numFmtId="3" fontId="4" fillId="0" borderId="0" xfId="0" applyNumberFormat="1" applyFont="1" applyAlignment="1">
      <alignment horizontal="center"/>
    </xf>
    <xf numFmtId="4" fontId="4" fillId="38" borderId="0" xfId="0" applyNumberFormat="1" applyFont="1" applyFill="1" applyAlignment="1">
      <alignment horizontal="center"/>
    </xf>
    <xf numFmtId="4" fontId="4" fillId="38" borderId="0" xfId="0" applyNumberFormat="1" applyFont="1" applyFill="1" applyBorder="1" applyAlignment="1">
      <alignment horizontal="center"/>
    </xf>
    <xf numFmtId="4" fontId="4" fillId="0" borderId="0" xfId="0" applyNumberFormat="1" applyFont="1" applyFill="1" applyAlignment="1">
      <alignment horizontal="center"/>
    </xf>
    <xf numFmtId="0" fontId="4" fillId="0" borderId="0" xfId="0" applyFont="1" applyFill="1" applyAlignment="1">
      <alignment horizontal="center"/>
    </xf>
    <xf numFmtId="4" fontId="111" fillId="0" borderId="0" xfId="0" applyNumberFormat="1" applyFont="1" applyFill="1" applyAlignment="1">
      <alignment horizontal="center"/>
    </xf>
    <xf numFmtId="0" fontId="126" fillId="0" borderId="0" xfId="0" applyFont="1" applyFill="1" applyAlignment="1">
      <alignment/>
    </xf>
    <xf numFmtId="4" fontId="126" fillId="0" borderId="0" xfId="0" applyNumberFormat="1" applyFont="1" applyFill="1" applyAlignment="1">
      <alignment horizontal="center"/>
    </xf>
    <xf numFmtId="0" fontId="126" fillId="0" borderId="0" xfId="0" applyFont="1" applyFill="1" applyAlignment="1">
      <alignment horizontal="right"/>
    </xf>
    <xf numFmtId="4" fontId="126" fillId="0" borderId="0" xfId="0" applyNumberFormat="1" applyFont="1" applyFill="1" applyAlignment="1">
      <alignment horizontal="right"/>
    </xf>
    <xf numFmtId="0" fontId="126" fillId="0" borderId="0" xfId="0" applyFont="1" applyFill="1" applyAlignment="1">
      <alignment horizontal="left"/>
    </xf>
    <xf numFmtId="0" fontId="127" fillId="0" borderId="0" xfId="0" applyFont="1" applyFill="1" applyAlignment="1">
      <alignment/>
    </xf>
    <xf numFmtId="0" fontId="20" fillId="0" borderId="0" xfId="0" applyFont="1" applyAlignment="1">
      <alignment horizontal="center"/>
    </xf>
    <xf numFmtId="2" fontId="4" fillId="38" borderId="0" xfId="0" applyNumberFormat="1" applyFont="1" applyFill="1" applyBorder="1" applyAlignment="1">
      <alignment horizontal="center"/>
    </xf>
    <xf numFmtId="2" fontId="4" fillId="0" borderId="0" xfId="0" applyNumberFormat="1" applyFont="1" applyAlignment="1">
      <alignment horizontal="center"/>
    </xf>
    <xf numFmtId="1" fontId="117" fillId="0" borderId="0" xfId="0" applyNumberFormat="1" applyFont="1" applyFill="1" applyAlignment="1">
      <alignment horizontal="right"/>
    </xf>
    <xf numFmtId="0" fontId="117" fillId="0" borderId="0" xfId="0" applyFont="1" applyFill="1" applyAlignment="1">
      <alignment horizontal="center"/>
    </xf>
    <xf numFmtId="0" fontId="117" fillId="0" borderId="0" xfId="0" applyFont="1" applyFill="1" applyAlignment="1">
      <alignment/>
    </xf>
    <xf numFmtId="0" fontId="117" fillId="0" borderId="0" xfId="0" applyFont="1" applyFill="1" applyAlignment="1">
      <alignment horizontal="left"/>
    </xf>
    <xf numFmtId="0" fontId="128" fillId="0" borderId="0" xfId="0" applyFont="1" applyFill="1" applyAlignment="1">
      <alignment horizontal="center"/>
    </xf>
    <xf numFmtId="2" fontId="4" fillId="0" borderId="0" xfId="0" applyNumberFormat="1" applyFont="1" applyAlignment="1">
      <alignment horizontal="right" vertical="center"/>
    </xf>
    <xf numFmtId="0" fontId="117" fillId="0" borderId="0" xfId="0" applyFont="1" applyFill="1" applyBorder="1" applyAlignment="1">
      <alignment vertical="center"/>
    </xf>
    <xf numFmtId="0" fontId="117" fillId="0" borderId="0" xfId="0" applyFont="1" applyFill="1" applyAlignment="1">
      <alignment horizontal="center" vertical="center"/>
    </xf>
    <xf numFmtId="0" fontId="117" fillId="0" borderId="0" xfId="0" applyFont="1" applyFill="1" applyAlignment="1">
      <alignment horizontal="left" vertical="center"/>
    </xf>
    <xf numFmtId="0" fontId="128" fillId="0" borderId="0" xfId="0" applyFont="1" applyFill="1" applyAlignment="1">
      <alignment horizontal="center" vertical="center"/>
    </xf>
    <xf numFmtId="0" fontId="121" fillId="0" borderId="0" xfId="0" applyFont="1" applyAlignment="1">
      <alignment horizontal="center" vertical="center"/>
    </xf>
    <xf numFmtId="0" fontId="122" fillId="0" borderId="0" xfId="0" applyFont="1" applyAlignment="1">
      <alignment vertical="center"/>
    </xf>
    <xf numFmtId="0" fontId="121" fillId="0" borderId="0" xfId="0" applyFont="1" applyFill="1" applyBorder="1" applyAlignment="1">
      <alignment horizontal="left" vertical="center" wrapText="1"/>
    </xf>
    <xf numFmtId="0" fontId="121" fillId="0" borderId="0" xfId="0" applyFont="1" applyAlignment="1">
      <alignment horizontal="left" vertical="center"/>
    </xf>
    <xf numFmtId="0" fontId="122" fillId="0" borderId="0" xfId="0" applyFont="1" applyAlignment="1">
      <alignment horizontal="left" vertical="center"/>
    </xf>
    <xf numFmtId="0" fontId="3" fillId="11" borderId="19"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19" xfId="0" applyFont="1" applyFill="1" applyBorder="1" applyAlignment="1">
      <alignment horizontal="left" vertical="center"/>
    </xf>
    <xf numFmtId="4" fontId="129" fillId="0" borderId="0" xfId="0" applyNumberFormat="1" applyFont="1" applyFill="1" applyAlignment="1">
      <alignment horizontal="right"/>
    </xf>
    <xf numFmtId="0" fontId="129" fillId="0" borderId="0" xfId="0" applyFont="1" applyFill="1" applyAlignment="1">
      <alignment horizontal="left"/>
    </xf>
    <xf numFmtId="4" fontId="130" fillId="0" borderId="0" xfId="0" applyNumberFormat="1" applyFont="1" applyFill="1" applyAlignment="1">
      <alignment horizontal="center"/>
    </xf>
    <xf numFmtId="2" fontId="129" fillId="0" borderId="0" xfId="0" applyNumberFormat="1" applyFont="1" applyFill="1" applyBorder="1" applyAlignment="1">
      <alignment horizontal="left"/>
    </xf>
    <xf numFmtId="0" fontId="131" fillId="0" borderId="0" xfId="0" applyFont="1" applyAlignment="1">
      <alignment horizontal="left" vertical="center"/>
    </xf>
    <xf numFmtId="0" fontId="121" fillId="0" borderId="0" xfId="0" applyFont="1" applyAlignment="1">
      <alignment/>
    </xf>
    <xf numFmtId="0" fontId="124" fillId="0" borderId="0" xfId="0" applyFont="1" applyFill="1" applyAlignment="1">
      <alignment/>
    </xf>
    <xf numFmtId="0" fontId="121" fillId="0" borderId="0" xfId="0" applyFont="1" applyFill="1" applyAlignment="1">
      <alignment/>
    </xf>
    <xf numFmtId="0" fontId="121" fillId="0" borderId="0" xfId="0" applyFont="1" applyAlignment="1">
      <alignment/>
    </xf>
    <xf numFmtId="0" fontId="128" fillId="0" borderId="0" xfId="0" applyFont="1" applyFill="1" applyAlignment="1">
      <alignment horizontal="left"/>
    </xf>
    <xf numFmtId="0" fontId="128" fillId="0" borderId="0" xfId="0" applyFont="1" applyFill="1" applyAlignment="1">
      <alignment horizontal="left" vertical="center"/>
    </xf>
    <xf numFmtId="0" fontId="121" fillId="0" borderId="0" xfId="0" applyFont="1" applyAlignment="1">
      <alignment vertical="center"/>
    </xf>
    <xf numFmtId="0" fontId="129" fillId="0" borderId="0" xfId="0" applyFont="1" applyFill="1" applyAlignment="1">
      <alignment/>
    </xf>
    <xf numFmtId="0" fontId="132" fillId="35" borderId="0" xfId="0" applyFont="1" applyFill="1" applyAlignment="1">
      <alignment/>
    </xf>
    <xf numFmtId="0" fontId="132" fillId="35" borderId="0" xfId="0" applyFont="1" applyFill="1" applyAlignment="1">
      <alignment horizontal="right"/>
    </xf>
    <xf numFmtId="0" fontId="114" fillId="0" borderId="13" xfId="0" applyFont="1" applyFill="1" applyBorder="1" applyAlignment="1" applyProtection="1">
      <alignment horizontal="center"/>
      <protection locked="0"/>
    </xf>
    <xf numFmtId="0" fontId="114" fillId="11" borderId="14" xfId="0" applyFont="1" applyFill="1" applyBorder="1" applyAlignment="1" applyProtection="1">
      <alignment horizontal="left"/>
      <protection locked="0"/>
    </xf>
    <xf numFmtId="0" fontId="15" fillId="0" borderId="0" xfId="0" applyFont="1" applyFill="1" applyBorder="1" applyAlignment="1">
      <alignment horizontal="right" vertical="center" wrapText="1"/>
    </xf>
    <xf numFmtId="0" fontId="0" fillId="39" borderId="0" xfId="0" applyFill="1" applyAlignment="1">
      <alignment/>
    </xf>
    <xf numFmtId="0" fontId="22" fillId="0" borderId="0" xfId="0" applyFont="1" applyBorder="1" applyAlignment="1">
      <alignment horizontal="left" vertical="center"/>
    </xf>
    <xf numFmtId="0" fontId="114" fillId="37" borderId="0" xfId="0" applyFont="1" applyFill="1" applyBorder="1" applyAlignment="1">
      <alignment horizontal="center"/>
    </xf>
    <xf numFmtId="0" fontId="23" fillId="0" borderId="0" xfId="0" applyFont="1" applyBorder="1" applyAlignment="1">
      <alignment horizontal="left" vertical="center"/>
    </xf>
    <xf numFmtId="0" fontId="15" fillId="13" borderId="16" xfId="0" applyFont="1" applyFill="1" applyBorder="1" applyAlignment="1">
      <alignment horizontal="left" vertical="center" wrapText="1"/>
    </xf>
    <xf numFmtId="0" fontId="130" fillId="0" borderId="0" xfId="0" applyFont="1" applyAlignment="1">
      <alignment/>
    </xf>
    <xf numFmtId="0" fontId="15" fillId="35"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33" fillId="0" borderId="0" xfId="0" applyFont="1" applyFill="1" applyBorder="1" applyAlignment="1" applyProtection="1">
      <alignment horizontal="left" vertical="center"/>
      <protection/>
    </xf>
    <xf numFmtId="0" fontId="19" fillId="0" borderId="0" xfId="0" applyFont="1" applyFill="1" applyBorder="1" applyAlignment="1">
      <alignment horizontal="left" vertical="center"/>
    </xf>
    <xf numFmtId="0" fontId="19" fillId="0" borderId="0" xfId="0" applyFont="1" applyFill="1" applyBorder="1" applyAlignment="1" applyProtection="1">
      <alignment horizontal="left" vertical="center"/>
      <protection/>
    </xf>
    <xf numFmtId="0" fontId="19" fillId="0" borderId="0" xfId="0" applyFont="1" applyFill="1" applyBorder="1" applyAlignment="1">
      <alignment horizontal="left" vertical="center" wrapText="1"/>
    </xf>
    <xf numFmtId="14"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18" fillId="0" borderId="0" xfId="0" applyFont="1" applyFill="1" applyBorder="1" applyAlignment="1" applyProtection="1">
      <alignment horizontal="center" vertical="center" wrapText="1"/>
      <protection/>
    </xf>
    <xf numFmtId="0" fontId="7" fillId="0" borderId="0" xfId="0" applyFont="1" applyFill="1" applyBorder="1" applyAlignment="1">
      <alignment horizontal="left" vertical="center" wrapText="1"/>
    </xf>
    <xf numFmtId="0" fontId="16" fillId="0" borderId="0" xfId="0" applyFont="1" applyFill="1" applyBorder="1" applyAlignment="1" applyProtection="1">
      <alignment horizontal="right" vertical="center"/>
      <protection/>
    </xf>
    <xf numFmtId="0" fontId="18" fillId="0" borderId="0" xfId="0" applyFont="1" applyFill="1" applyBorder="1" applyAlignment="1">
      <alignment horizontal="left" vertical="center"/>
    </xf>
    <xf numFmtId="0" fontId="23"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22" fillId="0" borderId="0" xfId="0" applyFont="1" applyFill="1" applyBorder="1" applyAlignment="1">
      <alignment horizontal="left" vertical="center"/>
    </xf>
    <xf numFmtId="0" fontId="7" fillId="0" borderId="0" xfId="0" applyFont="1" applyFill="1" applyBorder="1" applyAlignment="1">
      <alignment horizontal="right"/>
    </xf>
    <xf numFmtId="0" fontId="7" fillId="0" borderId="21" xfId="0" applyFont="1" applyBorder="1" applyAlignment="1">
      <alignment horizontal="left" vertical="center"/>
    </xf>
    <xf numFmtId="0" fontId="112" fillId="0" borderId="0" xfId="0" applyFont="1" applyFill="1" applyBorder="1" applyAlignment="1">
      <alignment vertical="center" wrapText="1"/>
    </xf>
    <xf numFmtId="0" fontId="4" fillId="0" borderId="0" xfId="0" applyFont="1" applyFill="1" applyBorder="1" applyAlignment="1">
      <alignment/>
    </xf>
    <xf numFmtId="0" fontId="125" fillId="0" borderId="0" xfId="0" applyFont="1" applyAlignment="1">
      <alignment horizontal="center" vertical="center"/>
    </xf>
    <xf numFmtId="0" fontId="125" fillId="0" borderId="0" xfId="0" applyFont="1" applyAlignment="1">
      <alignment vertical="center"/>
    </xf>
    <xf numFmtId="0" fontId="134" fillId="0" borderId="0" xfId="0" applyFont="1" applyAlignment="1">
      <alignment horizontal="right" vertical="center"/>
    </xf>
    <xf numFmtId="0" fontId="134" fillId="0" borderId="0" xfId="0" applyFont="1" applyAlignment="1">
      <alignment horizontal="center" vertical="center"/>
    </xf>
    <xf numFmtId="176" fontId="125" fillId="0" borderId="0" xfId="0" applyNumberFormat="1" applyFont="1" applyAlignment="1">
      <alignment horizontal="right" vertical="center"/>
    </xf>
    <xf numFmtId="176" fontId="125" fillId="0" borderId="0" xfId="0" applyNumberFormat="1" applyFont="1" applyAlignment="1">
      <alignment horizontal="left" vertical="center"/>
    </xf>
    <xf numFmtId="0" fontId="125" fillId="0" borderId="0" xfId="0" applyFont="1" applyAlignment="1">
      <alignment horizontal="left" vertical="center"/>
    </xf>
    <xf numFmtId="0" fontId="125" fillId="0" borderId="0" xfId="0" applyFont="1" applyAlignment="1">
      <alignment/>
    </xf>
    <xf numFmtId="0" fontId="125" fillId="0" borderId="0" xfId="0" applyFont="1" applyAlignment="1">
      <alignment horizontal="center"/>
    </xf>
    <xf numFmtId="0" fontId="125" fillId="0" borderId="0" xfId="0" applyFont="1" applyBorder="1" applyAlignment="1">
      <alignment horizontal="center"/>
    </xf>
    <xf numFmtId="0" fontId="134" fillId="0" borderId="0" xfId="0" applyFont="1" applyFill="1" applyAlignment="1">
      <alignment horizontal="center"/>
    </xf>
    <xf numFmtId="1" fontId="134" fillId="0" borderId="0" xfId="0" applyNumberFormat="1" applyFont="1" applyFill="1" applyBorder="1" applyAlignment="1">
      <alignment horizontal="center"/>
    </xf>
    <xf numFmtId="0" fontId="125" fillId="0" borderId="0" xfId="0" applyFont="1" applyAlignment="1">
      <alignment horizontal="left"/>
    </xf>
    <xf numFmtId="0" fontId="125" fillId="0" borderId="0" xfId="0" applyFont="1" applyFill="1" applyAlignment="1">
      <alignment horizontal="center"/>
    </xf>
    <xf numFmtId="0" fontId="125" fillId="0" borderId="0" xfId="0" applyFont="1" applyFill="1" applyAlignment="1">
      <alignment/>
    </xf>
    <xf numFmtId="0" fontId="134" fillId="0" borderId="0" xfId="0" applyFont="1" applyAlignment="1">
      <alignment horizontal="center"/>
    </xf>
    <xf numFmtId="1" fontId="125" fillId="0" borderId="0" xfId="0" applyNumberFormat="1" applyFont="1" applyAlignment="1">
      <alignment horizontal="center"/>
    </xf>
    <xf numFmtId="0" fontId="134" fillId="0" borderId="0" xfId="0" applyFont="1" applyFill="1" applyAlignment="1">
      <alignment/>
    </xf>
    <xf numFmtId="0" fontId="125" fillId="0" borderId="0" xfId="0" applyFont="1" applyFill="1" applyAlignment="1">
      <alignment/>
    </xf>
    <xf numFmtId="0" fontId="134" fillId="0" borderId="0" xfId="0" applyFont="1" applyAlignment="1">
      <alignment/>
    </xf>
    <xf numFmtId="0" fontId="128" fillId="11" borderId="20" xfId="0" applyFont="1" applyFill="1" applyBorder="1" applyAlignment="1">
      <alignment horizontal="center" vertical="center"/>
    </xf>
    <xf numFmtId="0" fontId="128" fillId="11" borderId="11" xfId="0" applyFont="1" applyFill="1" applyBorder="1" applyAlignment="1">
      <alignment horizontal="center" vertical="center"/>
    </xf>
    <xf numFmtId="0" fontId="128" fillId="11" borderId="14" xfId="0" applyFont="1" applyFill="1" applyBorder="1" applyAlignment="1">
      <alignment horizontal="center" vertical="center"/>
    </xf>
    <xf numFmtId="0" fontId="112" fillId="0" borderId="0" xfId="0" applyFont="1" applyAlignment="1">
      <alignment horizontal="center" vertical="center"/>
    </xf>
    <xf numFmtId="0" fontId="4" fillId="35" borderId="0" xfId="0" applyFont="1" applyFill="1" applyAlignment="1">
      <alignment vertical="center"/>
    </xf>
    <xf numFmtId="0" fontId="4" fillId="35" borderId="0" xfId="0" applyFont="1" applyFill="1" applyAlignment="1">
      <alignment horizontal="center" vertical="center" wrapText="1"/>
    </xf>
    <xf numFmtId="0" fontId="16" fillId="35" borderId="0" xfId="0" applyFont="1" applyFill="1" applyBorder="1" applyAlignment="1">
      <alignment horizontal="right" vertical="center" wrapText="1"/>
    </xf>
    <xf numFmtId="0" fontId="15" fillId="35" borderId="0" xfId="0" applyFont="1" applyFill="1" applyBorder="1" applyAlignment="1">
      <alignment horizontal="left" vertical="center" wrapText="1"/>
    </xf>
    <xf numFmtId="0" fontId="20" fillId="35" borderId="0" xfId="0" applyFont="1" applyFill="1" applyAlignment="1">
      <alignment horizontal="left" vertical="center"/>
    </xf>
    <xf numFmtId="0" fontId="135" fillId="35" borderId="0" xfId="0" applyFont="1" applyFill="1" applyAlignment="1">
      <alignment horizontal="left" vertical="center" wrapText="1"/>
    </xf>
    <xf numFmtId="0" fontId="4" fillId="35" borderId="0" xfId="0" applyFont="1" applyFill="1" applyAlignment="1">
      <alignment horizontal="right" vertical="center"/>
    </xf>
    <xf numFmtId="0" fontId="4" fillId="35" borderId="0" xfId="0" applyFont="1" applyFill="1" applyAlignment="1">
      <alignment horizontal="center" vertical="center"/>
    </xf>
    <xf numFmtId="0" fontId="4" fillId="35" borderId="0" xfId="0" applyFont="1" applyFill="1" applyAlignment="1">
      <alignment horizontal="left" vertical="center"/>
    </xf>
    <xf numFmtId="0" fontId="6" fillId="35" borderId="0" xfId="0" applyFont="1" applyFill="1" applyAlignment="1">
      <alignment horizontal="left" vertical="center"/>
    </xf>
    <xf numFmtId="2" fontId="10" fillId="11" borderId="0" xfId="0" applyNumberFormat="1" applyFont="1" applyFill="1" applyAlignment="1">
      <alignment vertical="center"/>
    </xf>
    <xf numFmtId="0" fontId="136" fillId="35" borderId="0" xfId="0" applyFont="1" applyFill="1" applyAlignment="1">
      <alignment horizontal="left" vertical="center" wrapText="1"/>
    </xf>
    <xf numFmtId="0" fontId="10" fillId="35" borderId="0" xfId="0" applyFont="1" applyFill="1" applyAlignment="1">
      <alignment horizontal="right" vertical="center"/>
    </xf>
    <xf numFmtId="0" fontId="10" fillId="35" borderId="0" xfId="0" applyFont="1" applyFill="1" applyAlignment="1">
      <alignment horizontal="center" vertical="center"/>
    </xf>
    <xf numFmtId="0" fontId="10" fillId="35" borderId="0" xfId="0" applyFont="1" applyFill="1" applyAlignment="1">
      <alignment horizontal="left" vertical="center"/>
    </xf>
    <xf numFmtId="0" fontId="10" fillId="13" borderId="16" xfId="0" applyFont="1" applyFill="1" applyBorder="1" applyAlignment="1">
      <alignment horizontal="center" vertical="center"/>
    </xf>
    <xf numFmtId="0" fontId="10" fillId="35" borderId="0" xfId="0" applyFont="1" applyFill="1" applyBorder="1" applyAlignment="1">
      <alignment horizontal="center" vertical="center"/>
    </xf>
    <xf numFmtId="176" fontId="11" fillId="35" borderId="0" xfId="0" applyNumberFormat="1" applyFont="1" applyFill="1" applyAlignment="1">
      <alignment horizontal="center" vertical="center"/>
    </xf>
    <xf numFmtId="0" fontId="11" fillId="11" borderId="0" xfId="0" applyFont="1" applyFill="1" applyAlignment="1">
      <alignment vertical="center"/>
    </xf>
    <xf numFmtId="0" fontId="10" fillId="11" borderId="0" xfId="0" applyFont="1" applyFill="1" applyAlignment="1">
      <alignment horizontal="right" vertical="center"/>
    </xf>
    <xf numFmtId="0" fontId="11" fillId="11" borderId="0" xfId="0" applyFont="1" applyFill="1" applyAlignment="1">
      <alignment horizontal="center" vertical="center"/>
    </xf>
    <xf numFmtId="0" fontId="11" fillId="11" borderId="0" xfId="0" applyFont="1" applyFill="1" applyAlignment="1">
      <alignment horizontal="right" vertical="center"/>
    </xf>
    <xf numFmtId="0" fontId="137" fillId="35" borderId="0" xfId="0" applyFont="1" applyFill="1" applyAlignment="1">
      <alignment horizontal="center" vertical="top"/>
    </xf>
    <xf numFmtId="0" fontId="15" fillId="8" borderId="22" xfId="0" applyFont="1" applyFill="1" applyBorder="1" applyAlignment="1">
      <alignment horizontal="left" vertical="center"/>
    </xf>
    <xf numFmtId="0" fontId="3" fillId="0" borderId="0" xfId="0" applyFont="1" applyFill="1" applyAlignment="1">
      <alignment horizontal="lef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Fill="1" applyAlignment="1">
      <alignment/>
    </xf>
    <xf numFmtId="2" fontId="3" fillId="0" borderId="0" xfId="0" applyNumberFormat="1" applyFont="1" applyFill="1" applyAlignment="1">
      <alignment horizontal="center"/>
    </xf>
    <xf numFmtId="0" fontId="138" fillId="0" borderId="0" xfId="0" applyFont="1" applyAlignment="1">
      <alignment vertical="center"/>
    </xf>
    <xf numFmtId="1" fontId="139" fillId="11" borderId="23" xfId="0" applyNumberFormat="1" applyFont="1" applyFill="1" applyBorder="1" applyAlignment="1">
      <alignment horizontal="center" vertical="center"/>
    </xf>
    <xf numFmtId="0" fontId="139" fillId="11" borderId="24" xfId="0" applyFont="1" applyFill="1" applyBorder="1" applyAlignment="1">
      <alignment horizontal="center" vertical="center"/>
    </xf>
    <xf numFmtId="0" fontId="139" fillId="11" borderId="25"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xf>
    <xf numFmtId="0" fontId="10" fillId="0" borderId="0" xfId="0" applyFont="1" applyAlignment="1">
      <alignment/>
    </xf>
    <xf numFmtId="1" fontId="140" fillId="11" borderId="23" xfId="0" applyNumberFormat="1" applyFont="1" applyFill="1" applyBorder="1" applyAlignment="1">
      <alignment horizontal="center" vertical="center"/>
    </xf>
    <xf numFmtId="0" fontId="140" fillId="11" borderId="24" xfId="0" applyFont="1" applyFill="1" applyBorder="1" applyAlignment="1">
      <alignment horizontal="center" vertical="center"/>
    </xf>
    <xf numFmtId="0" fontId="140" fillId="11" borderId="25" xfId="0" applyFont="1" applyFill="1" applyBorder="1" applyAlignment="1">
      <alignment horizontal="center" vertical="center"/>
    </xf>
    <xf numFmtId="0" fontId="114" fillId="34" borderId="13" xfId="0" applyFont="1" applyFill="1" applyBorder="1" applyAlignment="1" applyProtection="1">
      <alignment horizontal="right"/>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114" fillId="0" borderId="27" xfId="0" applyFont="1" applyFill="1" applyBorder="1" applyAlignment="1" applyProtection="1">
      <alignment horizontal="center"/>
      <protection locked="0"/>
    </xf>
    <xf numFmtId="0" fontId="114" fillId="0" borderId="28" xfId="0" applyFont="1" applyFill="1" applyBorder="1" applyAlignment="1" applyProtection="1">
      <alignment horizontal="center"/>
      <protection locked="0"/>
    </xf>
    <xf numFmtId="0" fontId="114" fillId="11" borderId="11" xfId="0" applyFont="1" applyFill="1" applyBorder="1" applyAlignment="1" applyProtection="1">
      <alignment/>
      <protection locked="0"/>
    </xf>
    <xf numFmtId="0" fontId="7" fillId="0" borderId="0" xfId="0" applyFont="1" applyAlignment="1">
      <alignment horizontal="right"/>
    </xf>
    <xf numFmtId="0" fontId="141" fillId="11" borderId="0" xfId="0" applyFont="1" applyFill="1" applyBorder="1" applyAlignment="1" applyProtection="1">
      <alignment horizontal="center"/>
      <protection locked="0"/>
    </xf>
    <xf numFmtId="0" fontId="141" fillId="11" borderId="11" xfId="0" applyFont="1" applyFill="1" applyBorder="1" applyAlignment="1" applyProtection="1">
      <alignment horizontal="center"/>
      <protection locked="0"/>
    </xf>
    <xf numFmtId="0" fontId="14" fillId="13" borderId="16" xfId="0" applyFont="1" applyFill="1" applyBorder="1" applyAlignment="1" applyProtection="1">
      <alignment horizontal="center" vertical="center"/>
      <protection/>
    </xf>
    <xf numFmtId="0" fontId="14" fillId="0" borderId="0" xfId="0" applyFont="1" applyFill="1" applyBorder="1" applyAlignment="1">
      <alignment horizontal="right" vertical="center"/>
    </xf>
    <xf numFmtId="14" fontId="3" fillId="13" borderId="29" xfId="0" applyNumberFormat="1" applyFont="1" applyFill="1" applyBorder="1" applyAlignment="1" applyProtection="1">
      <alignment horizontal="center" vertical="center"/>
      <protection/>
    </xf>
    <xf numFmtId="0" fontId="3" fillId="13" borderId="17" xfId="0" applyFont="1" applyFill="1" applyBorder="1" applyAlignment="1" applyProtection="1">
      <alignment horizontal="center" vertical="center"/>
      <protection/>
    </xf>
    <xf numFmtId="0" fontId="3" fillId="13" borderId="22" xfId="0" applyFont="1" applyFill="1" applyBorder="1" applyAlignment="1" applyProtection="1">
      <alignment horizontal="center" vertical="center"/>
      <protection/>
    </xf>
    <xf numFmtId="14" fontId="3" fillId="13" borderId="30" xfId="0" applyNumberFormat="1" applyFont="1" applyFill="1" applyBorder="1" applyAlignment="1">
      <alignment horizontal="center" vertical="center"/>
    </xf>
    <xf numFmtId="0" fontId="3" fillId="13" borderId="31" xfId="0" applyFont="1" applyFill="1" applyBorder="1" applyAlignment="1">
      <alignment horizontal="center" vertical="center"/>
    </xf>
    <xf numFmtId="0" fontId="3" fillId="13" borderId="32" xfId="0" applyFont="1" applyFill="1" applyBorder="1" applyAlignment="1">
      <alignment horizontal="center" vertical="center"/>
    </xf>
    <xf numFmtId="0" fontId="16" fillId="0" borderId="0" xfId="0" applyFont="1" applyFill="1" applyBorder="1" applyAlignment="1" applyProtection="1">
      <alignment horizontal="left" vertical="center"/>
      <protection/>
    </xf>
    <xf numFmtId="0" fontId="141" fillId="35" borderId="0" xfId="0" applyFont="1" applyFill="1" applyBorder="1" applyAlignment="1" applyProtection="1">
      <alignment horizontal="center"/>
      <protection locked="0"/>
    </xf>
    <xf numFmtId="0" fontId="141" fillId="35" borderId="11" xfId="0" applyFont="1" applyFill="1" applyBorder="1" applyAlignment="1">
      <alignment/>
    </xf>
    <xf numFmtId="0" fontId="16" fillId="0" borderId="0" xfId="0" applyFont="1" applyFill="1" applyBorder="1" applyAlignment="1">
      <alignment horizontal="left" vertical="center" wrapText="1"/>
    </xf>
    <xf numFmtId="0" fontId="142"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43" fillId="40" borderId="33" xfId="0" applyFont="1" applyFill="1" applyBorder="1" applyAlignment="1">
      <alignment horizontal="center" vertical="center"/>
    </xf>
    <xf numFmtId="0" fontId="125" fillId="40" borderId="33" xfId="0" applyFont="1" applyFill="1" applyBorder="1" applyAlignment="1">
      <alignment horizontal="center" vertical="center"/>
    </xf>
    <xf numFmtId="17" fontId="143" fillId="40" borderId="33" xfId="0" applyNumberFormat="1" applyFont="1" applyFill="1" applyBorder="1" applyAlignment="1">
      <alignment horizontal="center" vertical="center"/>
    </xf>
    <xf numFmtId="0" fontId="141" fillId="34" borderId="0" xfId="0" applyFont="1" applyFill="1" applyBorder="1" applyAlignment="1" applyProtection="1">
      <alignment horizontal="center"/>
      <protection locked="0"/>
    </xf>
    <xf numFmtId="0" fontId="141" fillId="34" borderId="11" xfId="0" applyFont="1" applyFill="1" applyBorder="1" applyAlignment="1" applyProtection="1">
      <alignment horizontal="center"/>
      <protection locked="0"/>
    </xf>
    <xf numFmtId="0" fontId="141" fillId="34" borderId="0" xfId="0" applyFont="1" applyFill="1" applyBorder="1" applyAlignment="1" applyProtection="1">
      <alignment horizontal="center" vertical="center"/>
      <protection locked="0"/>
    </xf>
    <xf numFmtId="0" fontId="141" fillId="34" borderId="11" xfId="0" applyFont="1" applyFill="1" applyBorder="1" applyAlignment="1">
      <alignment horizontal="center"/>
    </xf>
    <xf numFmtId="0" fontId="3" fillId="0" borderId="0" xfId="0" applyFont="1" applyFill="1" applyBorder="1" applyAlignment="1" applyProtection="1">
      <alignment horizontal="center" vertical="center" wrapText="1"/>
      <protection/>
    </xf>
    <xf numFmtId="0" fontId="144" fillId="41" borderId="34" xfId="0" applyFont="1" applyFill="1" applyBorder="1" applyAlignment="1">
      <alignment horizontal="center" vertical="center" wrapText="1"/>
    </xf>
    <xf numFmtId="0" fontId="144" fillId="41" borderId="35" xfId="0" applyFont="1" applyFill="1" applyBorder="1" applyAlignment="1">
      <alignment horizontal="center" vertical="center" wrapText="1"/>
    </xf>
    <xf numFmtId="0" fontId="144" fillId="41" borderId="36" xfId="0" applyFont="1" applyFill="1" applyBorder="1" applyAlignment="1">
      <alignment horizontal="center" vertical="center" wrapText="1"/>
    </xf>
    <xf numFmtId="0" fontId="144" fillId="41" borderId="37" xfId="0" applyFont="1" applyFill="1" applyBorder="1" applyAlignment="1">
      <alignment horizontal="center" vertical="center" wrapText="1"/>
    </xf>
    <xf numFmtId="0" fontId="145" fillId="41" borderId="38" xfId="0" applyFont="1" applyFill="1" applyBorder="1" applyAlignment="1">
      <alignment horizontal="center" vertical="center"/>
    </xf>
    <xf numFmtId="0" fontId="145" fillId="41" borderId="39" xfId="0" applyFont="1" applyFill="1" applyBorder="1" applyAlignment="1">
      <alignment horizontal="center" vertical="center"/>
    </xf>
    <xf numFmtId="2" fontId="146" fillId="41" borderId="35" xfId="0" applyNumberFormat="1" applyFont="1" applyFill="1" applyBorder="1" applyAlignment="1">
      <alignment horizontal="center" vertical="center"/>
    </xf>
    <xf numFmtId="2" fontId="146" fillId="41" borderId="37" xfId="0" applyNumberFormat="1" applyFont="1" applyFill="1" applyBorder="1" applyAlignment="1">
      <alignment horizontal="center" vertical="center"/>
    </xf>
    <xf numFmtId="0" fontId="147" fillId="0" borderId="40" xfId="44" applyFont="1" applyBorder="1" applyAlignment="1" applyProtection="1">
      <alignment horizontal="center" vertical="center"/>
      <protection/>
    </xf>
    <xf numFmtId="0" fontId="147" fillId="0" borderId="0" xfId="44" applyFont="1" applyBorder="1" applyAlignment="1" applyProtection="1">
      <alignment horizontal="center" vertical="center"/>
      <protection/>
    </xf>
    <xf numFmtId="0" fontId="141" fillId="34" borderId="0" xfId="0" applyFont="1" applyFill="1" applyBorder="1" applyAlignment="1">
      <alignment horizontal="center"/>
    </xf>
    <xf numFmtId="0" fontId="95" fillId="0" borderId="0" xfId="44" applyBorder="1" applyAlignment="1" applyProtection="1">
      <alignment horizontal="right" vertical="center" wrapText="1"/>
      <protection/>
    </xf>
    <xf numFmtId="0" fontId="141" fillId="0" borderId="0" xfId="0" applyFont="1" applyFill="1" applyBorder="1" applyAlignment="1" applyProtection="1">
      <alignment horizontal="center"/>
      <protection locked="0"/>
    </xf>
    <xf numFmtId="0" fontId="141" fillId="0" borderId="11" xfId="0" applyFont="1" applyFill="1" applyBorder="1" applyAlignment="1" applyProtection="1">
      <alignment horizontal="center"/>
      <protection locked="0"/>
    </xf>
    <xf numFmtId="0" fontId="119" fillId="0" borderId="0" xfId="0" applyFont="1" applyBorder="1" applyAlignment="1" applyProtection="1">
      <alignment horizontal="center" vertical="center" wrapText="1"/>
      <protection/>
    </xf>
    <xf numFmtId="0" fontId="9" fillId="0" borderId="0" xfId="0" applyFont="1" applyBorder="1" applyAlignment="1">
      <alignment horizontal="right" vertical="center" wrapText="1"/>
    </xf>
    <xf numFmtId="0" fontId="10" fillId="13" borderId="29" xfId="0" applyFont="1" applyFill="1" applyBorder="1" applyAlignment="1">
      <alignment horizontal="center" vertical="center" wrapText="1"/>
    </xf>
    <xf numFmtId="0" fontId="10" fillId="13" borderId="22" xfId="0" applyFont="1" applyFill="1" applyBorder="1" applyAlignment="1">
      <alignment horizontal="center" vertical="center" wrapText="1"/>
    </xf>
    <xf numFmtId="0" fontId="148" fillId="35" borderId="0" xfId="0" applyFont="1" applyFill="1" applyBorder="1" applyAlignment="1" applyProtection="1">
      <alignment horizontal="center"/>
      <protection locked="0"/>
    </xf>
    <xf numFmtId="0" fontId="148" fillId="35" borderId="11" xfId="0" applyFont="1" applyFill="1" applyBorder="1" applyAlignment="1">
      <alignment/>
    </xf>
    <xf numFmtId="0" fontId="149" fillId="39" borderId="0" xfId="0" applyFont="1" applyFill="1" applyAlignment="1">
      <alignment horizontal="center" vertical="center"/>
    </xf>
    <xf numFmtId="0" fontId="17" fillId="0" borderId="0"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1" fillId="0" borderId="0" xfId="0" applyFont="1" applyFill="1" applyBorder="1" applyAlignment="1" applyProtection="1">
      <alignment horizontal="center" vertical="center"/>
      <protection locked="0"/>
    </xf>
    <xf numFmtId="0" fontId="141" fillId="0" borderId="0" xfId="0" applyFont="1" applyBorder="1" applyAlignment="1">
      <alignment horizontal="center"/>
    </xf>
    <xf numFmtId="0" fontId="10" fillId="0" borderId="0" xfId="0" applyFont="1" applyFill="1" applyBorder="1" applyAlignment="1">
      <alignment horizontal="right" vertical="center" wrapText="1"/>
    </xf>
    <xf numFmtId="0" fontId="10" fillId="35" borderId="0" xfId="0" applyFont="1" applyFill="1" applyAlignment="1">
      <alignment horizontal="right" vertical="center" wrapText="1"/>
    </xf>
    <xf numFmtId="176" fontId="10" fillId="35" borderId="0" xfId="0" applyNumberFormat="1" applyFont="1" applyFill="1" applyAlignment="1" applyProtection="1">
      <alignment horizontal="center" wrapText="1"/>
      <protection/>
    </xf>
    <xf numFmtId="0" fontId="137" fillId="35" borderId="0" xfId="0" applyFont="1" applyFill="1" applyAlignment="1">
      <alignment horizontal="center" vertical="top"/>
    </xf>
    <xf numFmtId="0" fontId="14" fillId="11" borderId="41" xfId="0" applyFont="1" applyFill="1" applyBorder="1" applyAlignment="1">
      <alignment horizontal="center" vertical="center"/>
    </xf>
    <xf numFmtId="0" fontId="14" fillId="11" borderId="19" xfId="0" applyFont="1" applyFill="1" applyBorder="1" applyAlignment="1">
      <alignment horizontal="center" vertical="center"/>
    </xf>
    <xf numFmtId="0" fontId="14" fillId="11" borderId="20" xfId="0" applyFont="1" applyFill="1" applyBorder="1" applyAlignment="1">
      <alignment horizontal="center" vertical="center"/>
    </xf>
    <xf numFmtId="0" fontId="4" fillId="0" borderId="0" xfId="0" applyFont="1" applyAlignment="1">
      <alignment horizontal="justify" vertical="center" wrapText="1"/>
    </xf>
    <xf numFmtId="0" fontId="10" fillId="35" borderId="0" xfId="0" applyFont="1" applyFill="1" applyAlignment="1">
      <alignment horizontal="right" vertical="center"/>
    </xf>
    <xf numFmtId="0" fontId="14" fillId="11" borderId="10" xfId="0" applyFont="1" applyFill="1" applyBorder="1" applyAlignment="1">
      <alignment horizontal="center" vertical="center"/>
    </xf>
    <xf numFmtId="0" fontId="14" fillId="11" borderId="0" xfId="0" applyFont="1" applyFill="1" applyBorder="1" applyAlignment="1">
      <alignment horizontal="center" vertical="center"/>
    </xf>
    <xf numFmtId="0" fontId="14" fillId="11" borderId="11" xfId="0" applyFont="1" applyFill="1" applyBorder="1" applyAlignment="1">
      <alignment horizontal="center" vertical="center"/>
    </xf>
    <xf numFmtId="0" fontId="112" fillId="0" borderId="0" xfId="0" applyFont="1" applyAlignment="1">
      <alignment horizontal="left" vertical="center" wrapText="1"/>
    </xf>
    <xf numFmtId="0" fontId="14" fillId="11" borderId="12" xfId="0" applyFont="1" applyFill="1" applyBorder="1" applyAlignment="1">
      <alignment horizontal="right" vertical="center"/>
    </xf>
    <xf numFmtId="0" fontId="14" fillId="11" borderId="13" xfId="0" applyFont="1" applyFill="1" applyBorder="1" applyAlignment="1">
      <alignment horizontal="right" vertical="center"/>
    </xf>
    <xf numFmtId="0" fontId="150" fillId="0" borderId="0" xfId="0" applyFont="1" applyFill="1" applyBorder="1" applyAlignment="1">
      <alignment horizontal="left" vertical="center"/>
    </xf>
    <xf numFmtId="0" fontId="4" fillId="0" borderId="0" xfId="0" applyFont="1" applyBorder="1" applyAlignment="1">
      <alignment horizontal="justify" vertical="center" wrapText="1"/>
    </xf>
    <xf numFmtId="0" fontId="112" fillId="0" borderId="0" xfId="0" applyFont="1" applyAlignment="1">
      <alignment horizontal="center" vertical="center"/>
    </xf>
    <xf numFmtId="0" fontId="150" fillId="0" borderId="0" xfId="0" applyFont="1" applyAlignment="1">
      <alignment horizontal="left" vertical="center"/>
    </xf>
    <xf numFmtId="0" fontId="10" fillId="8" borderId="0" xfId="0" applyFont="1" applyFill="1" applyBorder="1" applyAlignment="1">
      <alignment horizontal="left" vertical="center" wrapText="1"/>
    </xf>
    <xf numFmtId="0" fontId="24" fillId="8" borderId="0" xfId="0" applyFont="1" applyFill="1" applyBorder="1" applyAlignment="1">
      <alignment horizontal="left" vertical="center" wrapText="1"/>
    </xf>
    <xf numFmtId="0" fontId="151" fillId="0" borderId="0" xfId="44" applyFont="1" applyAlignment="1" applyProtection="1">
      <alignment horizontal="left" vertical="center"/>
      <protection/>
    </xf>
    <xf numFmtId="0" fontId="11" fillId="11" borderId="0" xfId="0" applyFont="1" applyFill="1" applyAlignment="1">
      <alignment horizontal="center" vertical="center"/>
    </xf>
    <xf numFmtId="0" fontId="11" fillId="35" borderId="0" xfId="0" applyFont="1" applyFill="1" applyAlignment="1">
      <alignment horizontal="right" vertical="center"/>
    </xf>
    <xf numFmtId="0" fontId="10" fillId="35" borderId="0" xfId="0" applyFont="1" applyFill="1" applyAlignment="1">
      <alignment horizontal="right" vertical="top" wrapText="1"/>
    </xf>
    <xf numFmtId="0" fontId="152" fillId="0" borderId="0" xfId="44" applyFont="1" applyAlignment="1" applyProtection="1">
      <alignment horizontal="left" vertical="center"/>
      <protection/>
    </xf>
    <xf numFmtId="0" fontId="15" fillId="8" borderId="29" xfId="0" applyFont="1" applyFill="1" applyBorder="1" applyAlignment="1">
      <alignment horizontal="right" vertical="center"/>
    </xf>
    <xf numFmtId="0" fontId="15" fillId="8" borderId="17" xfId="0" applyFont="1" applyFill="1" applyBorder="1" applyAlignment="1">
      <alignment horizontal="right" vertical="center"/>
    </xf>
    <xf numFmtId="0" fontId="11" fillId="11" borderId="0" xfId="0" applyFont="1" applyFill="1" applyAlignment="1">
      <alignment horizontal="left" vertical="center"/>
    </xf>
    <xf numFmtId="0" fontId="16" fillId="35" borderId="0" xfId="0" applyFont="1" applyFill="1" applyBorder="1" applyAlignment="1">
      <alignment horizontal="right" vertical="center" wrapText="1"/>
    </xf>
    <xf numFmtId="0" fontId="16" fillId="35" borderId="18" xfId="0" applyFont="1" applyFill="1" applyBorder="1" applyAlignment="1">
      <alignment horizontal="right" vertical="center" wrapText="1"/>
    </xf>
    <xf numFmtId="0" fontId="136" fillId="35" borderId="0" xfId="0" applyFont="1" applyFill="1" applyAlignment="1">
      <alignment horizontal="left" vertical="center" wrapText="1"/>
    </xf>
    <xf numFmtId="0" fontId="10" fillId="35" borderId="18" xfId="0" applyFont="1" applyFill="1" applyBorder="1" applyAlignment="1">
      <alignment horizontal="right" vertical="center" wrapText="1"/>
    </xf>
    <xf numFmtId="0" fontId="10" fillId="0" borderId="0" xfId="0" applyFont="1" applyAlignment="1">
      <alignment horizontal="center"/>
    </xf>
    <xf numFmtId="0" fontId="134" fillId="0" borderId="0" xfId="0" applyFont="1" applyFill="1" applyAlignment="1">
      <alignment horizontal="center"/>
    </xf>
    <xf numFmtId="0" fontId="4" fillId="0" borderId="0" xfId="0" applyFont="1" applyAlignment="1">
      <alignment horizontal="left"/>
    </xf>
    <xf numFmtId="0" fontId="20" fillId="0" borderId="0" xfId="0" applyFont="1" applyAlignment="1">
      <alignment horizontal="left"/>
    </xf>
    <xf numFmtId="0" fontId="131"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xf>
    <xf numFmtId="0" fontId="129" fillId="0" borderId="0" xfId="0" applyFont="1" applyFill="1" applyAlignment="1">
      <alignment horizontal="left"/>
    </xf>
    <xf numFmtId="0" fontId="4" fillId="0" borderId="0" xfId="0" applyFont="1" applyAlignment="1">
      <alignment horizontal="right"/>
    </xf>
    <xf numFmtId="0" fontId="4" fillId="0" borderId="0" xfId="0" applyFont="1" applyFill="1" applyBorder="1" applyAlignment="1">
      <alignment horizontal="left" vertical="center" wrapText="1"/>
    </xf>
    <xf numFmtId="0" fontId="21" fillId="0" borderId="0" xfId="0" applyFont="1" applyAlignment="1">
      <alignment horizontal="left" vertical="center" wrapText="1"/>
    </xf>
    <xf numFmtId="0" fontId="152" fillId="0" borderId="0" xfId="44" applyFont="1" applyFill="1" applyAlignment="1" applyProtection="1">
      <alignment/>
      <protection/>
    </xf>
    <xf numFmtId="0" fontId="152" fillId="0" borderId="0" xfId="44" applyFont="1" applyFill="1" applyAlignment="1" applyProtection="1">
      <alignment horizontal="left"/>
      <protection/>
    </xf>
    <xf numFmtId="0" fontId="3" fillId="11" borderId="41" xfId="0" applyFont="1" applyFill="1" applyBorder="1" applyAlignment="1">
      <alignment horizontal="right" vertical="center"/>
    </xf>
    <xf numFmtId="0" fontId="3" fillId="11" borderId="19" xfId="0" applyFont="1" applyFill="1" applyBorder="1" applyAlignment="1">
      <alignment horizontal="right" vertical="center"/>
    </xf>
    <xf numFmtId="0" fontId="140" fillId="11" borderId="10" xfId="0" applyFont="1" applyFill="1" applyBorder="1" applyAlignment="1">
      <alignment horizontal="center" vertical="center"/>
    </xf>
    <xf numFmtId="0" fontId="140" fillId="11" borderId="0" xfId="0" applyFont="1" applyFill="1" applyBorder="1" applyAlignment="1">
      <alignment horizontal="center" vertical="center"/>
    </xf>
    <xf numFmtId="0" fontId="153" fillId="0" borderId="0" xfId="0" applyFont="1" applyAlignment="1">
      <alignment horizontal="left" vertical="center" wrapText="1"/>
    </xf>
    <xf numFmtId="0" fontId="140" fillId="11" borderId="11" xfId="0" applyFont="1" applyFill="1" applyBorder="1" applyAlignment="1">
      <alignment horizontal="center" vertical="center"/>
    </xf>
    <xf numFmtId="0" fontId="3" fillId="0" borderId="0" xfId="0" applyFont="1" applyFill="1" applyAlignment="1">
      <alignment horizontal="left"/>
    </xf>
    <xf numFmtId="0" fontId="126" fillId="0" borderId="0" xfId="0" applyFont="1" applyFill="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6</xdr:row>
      <xdr:rowOff>47625</xdr:rowOff>
    </xdr:from>
    <xdr:to>
      <xdr:col>24</xdr:col>
      <xdr:colOff>0</xdr:colOff>
      <xdr:row>12</xdr:row>
      <xdr:rowOff>47625</xdr:rowOff>
    </xdr:to>
    <xdr:sp>
      <xdr:nvSpPr>
        <xdr:cNvPr id="1" name="ZoneTexte 5"/>
        <xdr:cNvSpPr txBox="1">
          <a:spLocks noChangeArrowheads="1"/>
        </xdr:cNvSpPr>
      </xdr:nvSpPr>
      <xdr:spPr>
        <a:xfrm>
          <a:off x="7172325" y="1371600"/>
          <a:ext cx="2066925" cy="695325"/>
        </a:xfrm>
        <a:prstGeom prst="rect">
          <a:avLst/>
        </a:prstGeom>
        <a:solidFill>
          <a:srgbClr val="BD3850"/>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Century Gothic"/>
              <a:ea typeface="Century Gothic"/>
              <a:cs typeface="Century Gothic"/>
            </a:rPr>
            <a:t>Le</a:t>
          </a:r>
          <a:r>
            <a:rPr lang="en-US" cap="none" sz="800" b="1" i="0" u="none" baseline="0">
              <a:solidFill>
                <a:srgbClr val="FFFFFF"/>
              </a:solidFill>
              <a:latin typeface="Century Gothic"/>
              <a:ea typeface="Century Gothic"/>
              <a:cs typeface="Century Gothic"/>
            </a:rPr>
            <a:t> nombre d'heures travaillées doit être renseigné en valeur décimale
</a:t>
          </a:r>
          <a:r>
            <a:rPr lang="en-US" cap="none" sz="800" b="1" i="0" u="none" baseline="0">
              <a:solidFill>
                <a:srgbClr val="FFFFFF"/>
              </a:solidFill>
              <a:latin typeface="Century Gothic"/>
              <a:ea typeface="Century Gothic"/>
              <a:cs typeface="Century Gothic"/>
            </a:rPr>
            <a:t>(ex : si l'agent travaille 5h15min par jour, inscrire 5.25 h). </a:t>
          </a:r>
        </a:p>
      </xdr:txBody>
    </xdr:sp>
    <xdr:clientData/>
  </xdr:twoCellAnchor>
  <xdr:twoCellAnchor>
    <xdr:from>
      <xdr:col>16</xdr:col>
      <xdr:colOff>66675</xdr:colOff>
      <xdr:row>7</xdr:row>
      <xdr:rowOff>209550</xdr:rowOff>
    </xdr:from>
    <xdr:to>
      <xdr:col>18</xdr:col>
      <xdr:colOff>95250</xdr:colOff>
      <xdr:row>7</xdr:row>
      <xdr:rowOff>285750</xdr:rowOff>
    </xdr:to>
    <xdr:sp>
      <xdr:nvSpPr>
        <xdr:cNvPr id="2" name="Flèche : droite 6"/>
        <xdr:cNvSpPr>
          <a:spLocks/>
        </xdr:cNvSpPr>
      </xdr:nvSpPr>
      <xdr:spPr>
        <a:xfrm rot="10800000">
          <a:off x="6200775" y="1590675"/>
          <a:ext cx="923925" cy="76200"/>
        </a:xfrm>
        <a:prstGeom prst="rightArrow">
          <a:avLst>
            <a:gd name="adj" fmla="val 47055"/>
          </a:avLst>
        </a:prstGeom>
        <a:solidFill>
          <a:srgbClr val="D05E72"/>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8</xdr:row>
      <xdr:rowOff>9525</xdr:rowOff>
    </xdr:from>
    <xdr:to>
      <xdr:col>18</xdr:col>
      <xdr:colOff>123825</xdr:colOff>
      <xdr:row>9</xdr:row>
      <xdr:rowOff>9525</xdr:rowOff>
    </xdr:to>
    <xdr:sp>
      <xdr:nvSpPr>
        <xdr:cNvPr id="3" name="Flèche : droite 8"/>
        <xdr:cNvSpPr>
          <a:spLocks/>
        </xdr:cNvSpPr>
      </xdr:nvSpPr>
      <xdr:spPr>
        <a:xfrm rot="8485869">
          <a:off x="6896100" y="1704975"/>
          <a:ext cx="257175" cy="38100"/>
        </a:xfrm>
        <a:prstGeom prst="rightArrow">
          <a:avLst>
            <a:gd name="adj" fmla="val 39347"/>
          </a:avLst>
        </a:prstGeom>
        <a:solidFill>
          <a:srgbClr val="D05E72"/>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3</xdr:row>
      <xdr:rowOff>47625</xdr:rowOff>
    </xdr:from>
    <xdr:to>
      <xdr:col>18</xdr:col>
      <xdr:colOff>66675</xdr:colOff>
      <xdr:row>4</xdr:row>
      <xdr:rowOff>142875</xdr:rowOff>
    </xdr:to>
    <xdr:sp>
      <xdr:nvSpPr>
        <xdr:cNvPr id="4" name="Accolade fermante 10"/>
        <xdr:cNvSpPr>
          <a:spLocks/>
        </xdr:cNvSpPr>
      </xdr:nvSpPr>
      <xdr:spPr>
        <a:xfrm>
          <a:off x="6877050" y="914400"/>
          <a:ext cx="219075" cy="247650"/>
        </a:xfrm>
        <a:prstGeom prst="rightBrace">
          <a:avLst/>
        </a:prstGeom>
        <a:noFill/>
        <a:ln w="38100" cmpd="sng">
          <a:solidFill>
            <a:srgbClr val="C943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238125</xdr:colOff>
      <xdr:row>0</xdr:row>
      <xdr:rowOff>47625</xdr:rowOff>
    </xdr:from>
    <xdr:to>
      <xdr:col>2</xdr:col>
      <xdr:colOff>295275</xdr:colOff>
      <xdr:row>1</xdr:row>
      <xdr:rowOff>28575</xdr:rowOff>
    </xdr:to>
    <xdr:pic>
      <xdr:nvPicPr>
        <xdr:cNvPr id="5" name="Image 1"/>
        <xdr:cNvPicPr preferRelativeResize="1">
          <a:picLocks noChangeAspect="1"/>
        </xdr:cNvPicPr>
      </xdr:nvPicPr>
      <xdr:blipFill>
        <a:blip r:embed="rId1"/>
        <a:stretch>
          <a:fillRect/>
        </a:stretch>
      </xdr:blipFill>
      <xdr:spPr>
        <a:xfrm>
          <a:off x="238125" y="47625"/>
          <a:ext cx="952500" cy="495300"/>
        </a:xfrm>
        <a:prstGeom prst="rect">
          <a:avLst/>
        </a:prstGeom>
        <a:noFill/>
        <a:ln w="9525" cmpd="sng">
          <a:noFill/>
        </a:ln>
      </xdr:spPr>
    </xdr:pic>
    <xdr:clientData/>
  </xdr:twoCellAnchor>
  <xdr:oneCellAnchor>
    <xdr:from>
      <xdr:col>1</xdr:col>
      <xdr:colOff>47625</xdr:colOff>
      <xdr:row>7</xdr:row>
      <xdr:rowOff>238125</xdr:rowOff>
    </xdr:from>
    <xdr:ext cx="190500" cy="276225"/>
    <xdr:sp fLocksText="0">
      <xdr:nvSpPr>
        <xdr:cNvPr id="6" name="ZoneTexte 1"/>
        <xdr:cNvSpPr txBox="1">
          <a:spLocks noChangeArrowheads="1"/>
        </xdr:cNvSpPr>
      </xdr:nvSpPr>
      <xdr:spPr>
        <a:xfrm>
          <a:off x="685800" y="161925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20</xdr:row>
      <xdr:rowOff>180975</xdr:rowOff>
    </xdr:from>
    <xdr:to>
      <xdr:col>1</xdr:col>
      <xdr:colOff>866775</xdr:colOff>
      <xdr:row>22</xdr:row>
      <xdr:rowOff>19050</xdr:rowOff>
    </xdr:to>
    <xdr:pic>
      <xdr:nvPicPr>
        <xdr:cNvPr id="1" name="Graphique 5" descr="Informations avec un remplissage uni"/>
        <xdr:cNvPicPr preferRelativeResize="1">
          <a:picLocks noChangeAspect="1"/>
        </xdr:cNvPicPr>
      </xdr:nvPicPr>
      <xdr:blipFill>
        <a:blip r:embed="rId1"/>
        <a:stretch>
          <a:fillRect/>
        </a:stretch>
      </xdr:blipFill>
      <xdr:spPr>
        <a:xfrm>
          <a:off x="981075" y="8162925"/>
          <a:ext cx="142875" cy="295275"/>
        </a:xfrm>
        <a:prstGeom prst="rect">
          <a:avLst/>
        </a:prstGeom>
        <a:noFill/>
        <a:ln w="9525" cmpd="sng">
          <a:noFill/>
        </a:ln>
      </xdr:spPr>
    </xdr:pic>
    <xdr:clientData/>
  </xdr:twoCellAnchor>
  <xdr:twoCellAnchor editAs="oneCell">
    <xdr:from>
      <xdr:col>1</xdr:col>
      <xdr:colOff>733425</xdr:colOff>
      <xdr:row>25</xdr:row>
      <xdr:rowOff>9525</xdr:rowOff>
    </xdr:from>
    <xdr:to>
      <xdr:col>2</xdr:col>
      <xdr:colOff>28575</xdr:colOff>
      <xdr:row>26</xdr:row>
      <xdr:rowOff>28575</xdr:rowOff>
    </xdr:to>
    <xdr:pic>
      <xdr:nvPicPr>
        <xdr:cNvPr id="2" name="Graphique 10" descr="Informations avec un remplissage uni"/>
        <xdr:cNvPicPr preferRelativeResize="1">
          <a:picLocks noChangeAspect="1"/>
        </xdr:cNvPicPr>
      </xdr:nvPicPr>
      <xdr:blipFill>
        <a:blip r:embed="rId1"/>
        <a:stretch>
          <a:fillRect/>
        </a:stretch>
      </xdr:blipFill>
      <xdr:spPr>
        <a:xfrm>
          <a:off x="990600" y="8991600"/>
          <a:ext cx="161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27</xdr:row>
      <xdr:rowOff>9525</xdr:rowOff>
    </xdr:from>
    <xdr:to>
      <xdr:col>7</xdr:col>
      <xdr:colOff>0</xdr:colOff>
      <xdr:row>28</xdr:row>
      <xdr:rowOff>0</xdr:rowOff>
    </xdr:to>
    <xdr:sp>
      <xdr:nvSpPr>
        <xdr:cNvPr id="1" name="Connecteur droit avec flèche 3"/>
        <xdr:cNvSpPr>
          <a:spLocks/>
        </xdr:cNvSpPr>
      </xdr:nvSpPr>
      <xdr:spPr>
        <a:xfrm flipH="1" flipV="1">
          <a:off x="3810000" y="5457825"/>
          <a:ext cx="200025"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552450</xdr:colOff>
      <xdr:row>33</xdr:row>
      <xdr:rowOff>9525</xdr:rowOff>
    </xdr:from>
    <xdr:to>
      <xdr:col>8</xdr:col>
      <xdr:colOff>561975</xdr:colOff>
      <xdr:row>34</xdr:row>
      <xdr:rowOff>9525</xdr:rowOff>
    </xdr:to>
    <xdr:sp>
      <xdr:nvSpPr>
        <xdr:cNvPr id="2" name="Connecteur droit avec flèche 5"/>
        <xdr:cNvSpPr>
          <a:spLocks/>
        </xdr:cNvSpPr>
      </xdr:nvSpPr>
      <xdr:spPr>
        <a:xfrm flipH="1" flipV="1">
          <a:off x="5219700" y="6381750"/>
          <a:ext cx="9525" cy="171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40</xdr:row>
      <xdr:rowOff>9525</xdr:rowOff>
    </xdr:from>
    <xdr:to>
      <xdr:col>8</xdr:col>
      <xdr:colOff>0</xdr:colOff>
      <xdr:row>41</xdr:row>
      <xdr:rowOff>38100</xdr:rowOff>
    </xdr:to>
    <xdr:sp>
      <xdr:nvSpPr>
        <xdr:cNvPr id="3" name="Connecteur droit avec flèche 6"/>
        <xdr:cNvSpPr>
          <a:spLocks/>
        </xdr:cNvSpPr>
      </xdr:nvSpPr>
      <xdr:spPr>
        <a:xfrm flipV="1">
          <a:off x="4667250" y="7458075"/>
          <a:ext cx="0"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26</xdr:row>
      <xdr:rowOff>57150</xdr:rowOff>
    </xdr:from>
    <xdr:to>
      <xdr:col>6</xdr:col>
      <xdr:colOff>647700</xdr:colOff>
      <xdr:row>27</xdr:row>
      <xdr:rowOff>47625</xdr:rowOff>
    </xdr:to>
    <xdr:sp>
      <xdr:nvSpPr>
        <xdr:cNvPr id="1" name="Connecteur droit avec flèche 4"/>
        <xdr:cNvSpPr>
          <a:spLocks/>
        </xdr:cNvSpPr>
      </xdr:nvSpPr>
      <xdr:spPr>
        <a:xfrm flipV="1">
          <a:off x="4286250" y="55816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39</xdr:row>
      <xdr:rowOff>47625</xdr:rowOff>
    </xdr:from>
    <xdr:to>
      <xdr:col>8</xdr:col>
      <xdr:colOff>0</xdr:colOff>
      <xdr:row>40</xdr:row>
      <xdr:rowOff>9525</xdr:rowOff>
    </xdr:to>
    <xdr:sp>
      <xdr:nvSpPr>
        <xdr:cNvPr id="2" name="Connecteur droit avec flèche 6"/>
        <xdr:cNvSpPr>
          <a:spLocks/>
        </xdr:cNvSpPr>
      </xdr:nvSpPr>
      <xdr:spPr>
        <a:xfrm>
          <a:off x="5038725" y="7715250"/>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561975</xdr:colOff>
      <xdr:row>32</xdr:row>
      <xdr:rowOff>19050</xdr:rowOff>
    </xdr:from>
    <xdr:to>
      <xdr:col>8</xdr:col>
      <xdr:colOff>561975</xdr:colOff>
      <xdr:row>33</xdr:row>
      <xdr:rowOff>19050</xdr:rowOff>
    </xdr:to>
    <xdr:sp>
      <xdr:nvSpPr>
        <xdr:cNvPr id="3" name="Connecteur droit avec flèche 8"/>
        <xdr:cNvSpPr>
          <a:spLocks/>
        </xdr:cNvSpPr>
      </xdr:nvSpPr>
      <xdr:spPr>
        <a:xfrm flipV="1">
          <a:off x="5600700" y="6515100"/>
          <a:ext cx="0" cy="171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28</xdr:row>
      <xdr:rowOff>9525</xdr:rowOff>
    </xdr:from>
    <xdr:to>
      <xdr:col>6</xdr:col>
      <xdr:colOff>714375</xdr:colOff>
      <xdr:row>29</xdr:row>
      <xdr:rowOff>0</xdr:rowOff>
    </xdr:to>
    <xdr:sp>
      <xdr:nvSpPr>
        <xdr:cNvPr id="1" name="Connecteur droit avec flèche 1"/>
        <xdr:cNvSpPr>
          <a:spLocks/>
        </xdr:cNvSpPr>
      </xdr:nvSpPr>
      <xdr:spPr>
        <a:xfrm>
          <a:off x="4305300" y="58102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34</xdr:row>
      <xdr:rowOff>19050</xdr:rowOff>
    </xdr:from>
    <xdr:to>
      <xdr:col>9</xdr:col>
      <xdr:colOff>0</xdr:colOff>
      <xdr:row>35</xdr:row>
      <xdr:rowOff>0</xdr:rowOff>
    </xdr:to>
    <xdr:sp>
      <xdr:nvSpPr>
        <xdr:cNvPr id="2" name="Connecteur droit avec flèche 2"/>
        <xdr:cNvSpPr>
          <a:spLocks/>
        </xdr:cNvSpPr>
      </xdr:nvSpPr>
      <xdr:spPr>
        <a:xfrm>
          <a:off x="5695950" y="6791325"/>
          <a:ext cx="0" cy="152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47625</xdr:rowOff>
    </xdr:from>
    <xdr:to>
      <xdr:col>8</xdr:col>
      <xdr:colOff>0</xdr:colOff>
      <xdr:row>42</xdr:row>
      <xdr:rowOff>9525</xdr:rowOff>
    </xdr:to>
    <xdr:sp>
      <xdr:nvSpPr>
        <xdr:cNvPr id="3" name="Connecteur droit avec flèche 3"/>
        <xdr:cNvSpPr>
          <a:spLocks/>
        </xdr:cNvSpPr>
      </xdr:nvSpPr>
      <xdr:spPr>
        <a:xfrm>
          <a:off x="5038725" y="7991475"/>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jorf/id/JORFTEXT00004670447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AK96"/>
  <sheetViews>
    <sheetView showGridLines="0" showRowColHeaders="0" tabSelected="1" zoomScale="112" zoomScaleNormal="112" workbookViewId="0" topLeftCell="A1">
      <selection activeCell="K90" sqref="K90:Q91"/>
    </sheetView>
  </sheetViews>
  <sheetFormatPr defaultColWidth="0" defaultRowHeight="12.75" zeroHeight="1"/>
  <cols>
    <col min="1" max="1" width="9.57421875" style="1" customWidth="1"/>
    <col min="2" max="2" width="3.8515625" style="1" customWidth="1"/>
    <col min="3" max="3" width="5.421875" style="5" customWidth="1"/>
    <col min="4" max="4" width="2.7109375" style="4" customWidth="1"/>
    <col min="5" max="5" width="9.57421875" style="1" customWidth="1"/>
    <col min="6" max="6" width="3.8515625" style="1" customWidth="1"/>
    <col min="7" max="7" width="6.57421875" style="5" customWidth="1"/>
    <col min="8" max="8" width="3.421875" style="3" customWidth="1"/>
    <col min="9" max="9" width="9.57421875" style="1" customWidth="1"/>
    <col min="10" max="10" width="3.8515625" style="1" customWidth="1"/>
    <col min="11" max="11" width="6.57421875" style="5" customWidth="1"/>
    <col min="12" max="12" width="3.00390625" style="3" customWidth="1"/>
    <col min="13" max="13" width="9.57421875" style="1" customWidth="1"/>
    <col min="14" max="14" width="3.8515625" style="2" customWidth="1"/>
    <col min="15" max="15" width="6.57421875" style="5" customWidth="1"/>
    <col min="16" max="16" width="4.00390625" style="5" customWidth="1"/>
    <col min="17" max="17" width="9.57421875" style="1" customWidth="1"/>
    <col min="18" max="18" width="3.8515625" style="1" customWidth="1"/>
    <col min="19" max="19" width="6.57421875" style="5" customWidth="1"/>
    <col min="20" max="20" width="2.57421875" style="3" customWidth="1"/>
    <col min="21" max="21" width="9.57421875" style="0" customWidth="1"/>
    <col min="22" max="22" width="3.8515625" style="0" customWidth="1"/>
    <col min="23" max="23" width="6.7109375" style="0" customWidth="1"/>
    <col min="24" max="24" width="3.8515625" style="0" customWidth="1"/>
    <col min="25" max="25" width="7.421875" style="0" customWidth="1"/>
    <col min="26" max="26" width="6.7109375" style="0" hidden="1" customWidth="1"/>
    <col min="27" max="27" width="10.8515625" style="0" hidden="1" customWidth="1"/>
    <col min="28" max="28" width="3.140625" style="0" hidden="1" customWidth="1"/>
    <col min="29" max="29" width="8.421875" style="0" hidden="1" customWidth="1"/>
    <col min="30" max="16384" width="0" style="0" hidden="1" customWidth="1"/>
  </cols>
  <sheetData>
    <row r="1" spans="1:25" ht="40.5" customHeight="1">
      <c r="A1" s="222"/>
      <c r="B1" s="222"/>
      <c r="C1" s="223"/>
      <c r="D1" s="227"/>
      <c r="E1" s="371" t="s">
        <v>78</v>
      </c>
      <c r="F1" s="371"/>
      <c r="G1" s="371"/>
      <c r="H1" s="371"/>
      <c r="I1" s="371"/>
      <c r="J1" s="371"/>
      <c r="K1" s="371"/>
      <c r="L1" s="371"/>
      <c r="M1" s="371"/>
      <c r="N1" s="371"/>
      <c r="O1" s="371"/>
      <c r="P1" s="371"/>
      <c r="Q1" s="371"/>
      <c r="R1" s="371"/>
      <c r="S1" s="371"/>
      <c r="T1" s="371"/>
      <c r="U1" s="371"/>
      <c r="V1" s="371"/>
      <c r="W1" s="371"/>
      <c r="X1" s="371"/>
      <c r="Y1" s="103"/>
    </row>
    <row r="2" spans="1:24" s="11" customFormat="1" ht="12.75" customHeight="1">
      <c r="A2" s="377" t="s">
        <v>76</v>
      </c>
      <c r="B2" s="377"/>
      <c r="C2" s="377"/>
      <c r="D2" s="377"/>
      <c r="E2" s="377"/>
      <c r="F2" s="377"/>
      <c r="G2" s="377"/>
      <c r="H2" s="377"/>
      <c r="I2" s="377"/>
      <c r="J2" s="377"/>
      <c r="K2" s="377"/>
      <c r="L2" s="377"/>
      <c r="M2" s="377"/>
      <c r="N2" s="377"/>
      <c r="O2" s="377"/>
      <c r="P2" s="377"/>
      <c r="Q2" s="377"/>
      <c r="R2" s="377"/>
      <c r="S2" s="377"/>
      <c r="T2" s="377"/>
      <c r="U2" s="377"/>
      <c r="V2" s="377"/>
      <c r="W2" s="377"/>
      <c r="X2" s="377"/>
    </row>
    <row r="3" spans="1:25" s="84" customFormat="1" ht="15" customHeight="1">
      <c r="A3" s="340"/>
      <c r="B3" s="340"/>
      <c r="C3" s="340"/>
      <c r="D3" s="340"/>
      <c r="E3" s="340"/>
      <c r="F3" s="340"/>
      <c r="G3" s="236"/>
      <c r="H3" s="226"/>
      <c r="I3" s="330" t="s">
        <v>96</v>
      </c>
      <c r="J3" s="330"/>
      <c r="K3" s="330"/>
      <c r="L3" s="330"/>
      <c r="M3" s="330"/>
      <c r="N3" s="329"/>
      <c r="O3" s="329"/>
      <c r="P3" s="329"/>
      <c r="Q3" s="329"/>
      <c r="R3" s="329"/>
      <c r="S3" s="329"/>
      <c r="T3" s="226"/>
      <c r="U3" s="226"/>
      <c r="V3" s="226"/>
      <c r="W3" s="226"/>
      <c r="X3" s="226"/>
      <c r="Y3" s="92"/>
    </row>
    <row r="4" spans="1:28" s="11" customFormat="1" ht="12" customHeight="1">
      <c r="A4" s="373" t="s">
        <v>116</v>
      </c>
      <c r="B4" s="373"/>
      <c r="C4" s="373"/>
      <c r="D4" s="373"/>
      <c r="E4" s="373"/>
      <c r="F4" s="374"/>
      <c r="G4" s="231"/>
      <c r="H4" s="233"/>
      <c r="I4" s="330" t="s">
        <v>79</v>
      </c>
      <c r="J4" s="330"/>
      <c r="K4" s="330"/>
      <c r="L4" s="330"/>
      <c r="M4" s="330"/>
      <c r="N4" s="331"/>
      <c r="O4" s="332"/>
      <c r="P4" s="332"/>
      <c r="Q4" s="333"/>
      <c r="R4" s="341" t="s">
        <v>82</v>
      </c>
      <c r="S4" s="341"/>
      <c r="T4" s="341"/>
      <c r="U4" s="341"/>
      <c r="V4" s="342"/>
      <c r="W4" s="342"/>
      <c r="X4" s="342"/>
      <c r="Y4" s="105"/>
      <c r="Z4" s="104"/>
      <c r="AA4" s="104"/>
      <c r="AB4" s="104"/>
    </row>
    <row r="5" spans="1:28" s="11" customFormat="1" ht="12" customHeight="1">
      <c r="A5" s="234"/>
      <c r="B5" s="234"/>
      <c r="C5" s="234"/>
      <c r="D5" s="234"/>
      <c r="E5" s="234"/>
      <c r="F5" s="234"/>
      <c r="G5" s="236"/>
      <c r="H5" s="235"/>
      <c r="I5" s="330" t="s">
        <v>80</v>
      </c>
      <c r="J5" s="330"/>
      <c r="K5" s="330"/>
      <c r="L5" s="330"/>
      <c r="M5" s="330"/>
      <c r="N5" s="334"/>
      <c r="O5" s="335"/>
      <c r="P5" s="335"/>
      <c r="Q5" s="336"/>
      <c r="R5" s="341"/>
      <c r="S5" s="341"/>
      <c r="T5" s="341"/>
      <c r="U5" s="341"/>
      <c r="V5" s="342"/>
      <c r="W5" s="342"/>
      <c r="X5" s="342"/>
      <c r="Y5" s="105"/>
      <c r="Z5" s="104"/>
      <c r="AA5" s="104"/>
      <c r="AB5" s="104"/>
    </row>
    <row r="6" spans="1:27" s="11" customFormat="1" ht="12" customHeight="1">
      <c r="A6" s="234"/>
      <c r="B6" s="105"/>
      <c r="C6" s="105"/>
      <c r="D6" s="105"/>
      <c r="E6" s="105"/>
      <c r="F6" s="105"/>
      <c r="G6" s="105"/>
      <c r="H6" s="105"/>
      <c r="I6" s="237" t="s">
        <v>83</v>
      </c>
      <c r="J6" s="238"/>
      <c r="K6" s="238"/>
      <c r="L6" s="238"/>
      <c r="M6" s="238"/>
      <c r="N6" s="239"/>
      <c r="O6" s="239"/>
      <c r="P6" s="239"/>
      <c r="Q6" s="239"/>
      <c r="R6" s="239"/>
      <c r="S6" s="239"/>
      <c r="T6" s="240"/>
      <c r="U6" s="240"/>
      <c r="V6" s="240"/>
      <c r="W6" s="240"/>
      <c r="X6" s="240"/>
      <c r="Y6" s="14"/>
      <c r="Z6" s="14"/>
      <c r="AA6" s="14"/>
    </row>
    <row r="7" spans="1:31" s="84" customFormat="1" ht="4.5" customHeight="1">
      <c r="A7" s="94"/>
      <c r="B7" s="94"/>
      <c r="C7" s="94"/>
      <c r="D7" s="94"/>
      <c r="E7" s="94"/>
      <c r="F7" s="241"/>
      <c r="G7" s="242"/>
      <c r="H7" s="242"/>
      <c r="I7" s="242"/>
      <c r="J7" s="26"/>
      <c r="K7" s="243"/>
      <c r="L7" s="243"/>
      <c r="M7" s="243"/>
      <c r="N7" s="243"/>
      <c r="O7" s="244"/>
      <c r="P7" s="244"/>
      <c r="Q7" s="244"/>
      <c r="R7" s="244"/>
      <c r="S7" s="244"/>
      <c r="T7" s="244"/>
      <c r="U7" s="244"/>
      <c r="V7" s="244"/>
      <c r="W7" s="244"/>
      <c r="X7" s="244"/>
      <c r="Y7" s="91"/>
      <c r="Z7" s="91"/>
      <c r="AA7" s="91"/>
      <c r="AB7" s="88"/>
      <c r="AC7" s="89"/>
      <c r="AD7" s="90"/>
      <c r="AE7" s="90"/>
    </row>
    <row r="8" spans="1:31" s="84" customFormat="1" ht="24.75" customHeight="1">
      <c r="A8" s="350" t="s">
        <v>118</v>
      </c>
      <c r="B8" s="350"/>
      <c r="C8" s="350"/>
      <c r="D8" s="350"/>
      <c r="E8" s="350"/>
      <c r="F8" s="350"/>
      <c r="G8" s="350"/>
      <c r="H8" s="350"/>
      <c r="I8" s="350"/>
      <c r="J8" s="350"/>
      <c r="K8" s="350"/>
      <c r="L8" s="350"/>
      <c r="M8" s="350"/>
      <c r="N8" s="350"/>
      <c r="O8" s="367"/>
      <c r="P8" s="368"/>
      <c r="Q8" s="244"/>
      <c r="R8" s="244"/>
      <c r="S8" s="244"/>
      <c r="T8" s="244"/>
      <c r="U8" s="244"/>
      <c r="V8" s="244"/>
      <c r="W8" s="244"/>
      <c r="X8" s="244"/>
      <c r="Y8" s="91"/>
      <c r="Z8" s="91"/>
      <c r="AA8" s="91"/>
      <c r="AB8" s="88"/>
      <c r="AC8" s="89"/>
      <c r="AD8" s="90"/>
      <c r="AE8" s="90"/>
    </row>
    <row r="9" spans="1:27" s="87" customFormat="1" ht="3" customHeight="1">
      <c r="A9" s="83"/>
      <c r="B9" s="83"/>
      <c r="C9" s="83"/>
      <c r="D9" s="83"/>
      <c r="E9" s="83"/>
      <c r="F9" s="83"/>
      <c r="G9" s="83"/>
      <c r="H9" s="83"/>
      <c r="I9" s="83"/>
      <c r="J9" s="83"/>
      <c r="K9" s="93"/>
      <c r="L9" s="83"/>
      <c r="M9" s="83"/>
      <c r="N9" s="83"/>
      <c r="O9" s="83"/>
      <c r="P9" s="94"/>
      <c r="Q9" s="83"/>
      <c r="R9" s="83"/>
      <c r="S9" s="95"/>
      <c r="T9" s="95"/>
      <c r="U9" s="95"/>
      <c r="V9" s="95"/>
      <c r="W9" s="95"/>
      <c r="X9" s="85"/>
      <c r="Y9" s="85"/>
      <c r="Z9" s="86"/>
      <c r="AA9" s="86"/>
    </row>
    <row r="10" spans="1:25" s="96" customFormat="1" ht="3" customHeight="1">
      <c r="A10" s="83"/>
      <c r="B10" s="83"/>
      <c r="C10" s="83"/>
      <c r="D10" s="83"/>
      <c r="E10" s="83"/>
      <c r="F10" s="83"/>
      <c r="G10" s="83"/>
      <c r="H10" s="83"/>
      <c r="I10" s="83"/>
      <c r="J10" s="83"/>
      <c r="K10" s="93"/>
      <c r="L10" s="83"/>
      <c r="M10" s="83"/>
      <c r="N10" s="83"/>
      <c r="O10" s="83"/>
      <c r="P10" s="94"/>
      <c r="Q10" s="83"/>
      <c r="R10" s="83"/>
      <c r="S10" s="95"/>
      <c r="T10" s="95"/>
      <c r="U10" s="95"/>
      <c r="V10" s="95"/>
      <c r="W10" s="95"/>
      <c r="X10" s="85"/>
      <c r="Y10" s="85"/>
    </row>
    <row r="11" spans="1:25" s="96" customFormat="1" ht="14.25" customHeight="1">
      <c r="A11" s="337" t="s">
        <v>117</v>
      </c>
      <c r="B11" s="337"/>
      <c r="C11" s="337"/>
      <c r="D11" s="337"/>
      <c r="E11" s="337"/>
      <c r="F11" s="337"/>
      <c r="G11" s="337"/>
      <c r="H11" s="337"/>
      <c r="I11" s="337"/>
      <c r="J11" s="337"/>
      <c r="K11" s="337"/>
      <c r="L11" s="337"/>
      <c r="M11" s="337"/>
      <c r="N11" s="337"/>
      <c r="O11" s="337"/>
      <c r="P11" s="337"/>
      <c r="Q11" s="337"/>
      <c r="R11" s="337"/>
      <c r="S11" s="245"/>
      <c r="T11" s="95"/>
      <c r="U11" s="95"/>
      <c r="V11" s="95"/>
      <c r="W11" s="95"/>
      <c r="X11" s="85"/>
      <c r="Y11" s="85"/>
    </row>
    <row r="12" spans="1:30" s="11" customFormat="1" ht="5.25" customHeight="1">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102"/>
      <c r="Y12" s="67"/>
      <c r="Z12" s="67"/>
      <c r="AA12" s="67"/>
      <c r="AB12" s="67"/>
      <c r="AC12" s="67"/>
      <c r="AD12" s="67"/>
    </row>
    <row r="13" spans="1:30" s="92" customFormat="1" ht="5.2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2"/>
      <c r="Y13" s="102"/>
      <c r="Z13" s="102"/>
      <c r="AA13" s="102"/>
      <c r="AB13" s="102"/>
      <c r="AC13" s="102"/>
      <c r="AD13" s="102"/>
    </row>
    <row r="14" spans="1:30" s="11" customFormat="1" ht="8.25" customHeight="1">
      <c r="A14" s="365" t="s">
        <v>115</v>
      </c>
      <c r="B14" s="365"/>
      <c r="C14" s="365"/>
      <c r="D14" s="365"/>
      <c r="E14" s="365"/>
      <c r="F14" s="365"/>
      <c r="G14" s="365"/>
      <c r="H14" s="365"/>
      <c r="I14" s="365"/>
      <c r="J14" s="365"/>
      <c r="K14" s="365"/>
      <c r="L14" s="365"/>
      <c r="M14" s="365"/>
      <c r="N14" s="365"/>
      <c r="O14" s="365"/>
      <c r="P14" s="365"/>
      <c r="Q14" s="365"/>
      <c r="R14" s="365"/>
      <c r="S14" s="365"/>
      <c r="T14" s="365"/>
      <c r="U14" s="365"/>
      <c r="V14" s="365"/>
      <c r="W14" s="365"/>
      <c r="X14" s="67"/>
      <c r="Y14" s="67"/>
      <c r="Z14" s="67"/>
      <c r="AA14" s="67"/>
      <c r="AB14" s="67"/>
      <c r="AC14" s="67"/>
      <c r="AD14" s="67"/>
    </row>
    <row r="15" spans="1:30" s="11" customFormat="1" ht="4.5" customHeight="1">
      <c r="A15" s="97"/>
      <c r="B15" s="97"/>
      <c r="C15" s="97"/>
      <c r="D15" s="97"/>
      <c r="E15" s="97"/>
      <c r="F15" s="97"/>
      <c r="G15" s="97"/>
      <c r="H15" s="97"/>
      <c r="I15" s="97"/>
      <c r="J15" s="97"/>
      <c r="K15" s="97"/>
      <c r="L15" s="97"/>
      <c r="M15" s="97"/>
      <c r="N15" s="97"/>
      <c r="O15" s="97"/>
      <c r="P15" s="97"/>
      <c r="Q15" s="97"/>
      <c r="R15" s="97"/>
      <c r="S15" s="97"/>
      <c r="T15" s="97"/>
      <c r="U15" s="97"/>
      <c r="V15" s="97"/>
      <c r="W15" s="97"/>
      <c r="X15" s="67"/>
      <c r="Y15" s="67"/>
      <c r="Z15" s="67"/>
      <c r="AA15" s="67"/>
      <c r="AB15" s="67"/>
      <c r="AC15" s="67"/>
      <c r="AD15" s="67"/>
    </row>
    <row r="16" spans="1:24" s="51" customFormat="1" ht="4.5" customHeight="1">
      <c r="A16" s="100"/>
      <c r="B16" s="100"/>
      <c r="C16" s="100"/>
      <c r="D16" s="100"/>
      <c r="E16" s="100"/>
      <c r="F16" s="100"/>
      <c r="G16" s="100"/>
      <c r="H16" s="100"/>
      <c r="I16" s="100"/>
      <c r="J16" s="48"/>
      <c r="K16" s="49"/>
      <c r="L16" s="49"/>
      <c r="M16" s="366"/>
      <c r="N16" s="366"/>
      <c r="O16" s="366"/>
      <c r="P16" s="366"/>
      <c r="Q16" s="366"/>
      <c r="R16" s="366"/>
      <c r="S16" s="366"/>
      <c r="T16" s="366"/>
      <c r="U16" s="366"/>
      <c r="V16" s="366"/>
      <c r="W16" s="366"/>
      <c r="X16" s="366"/>
    </row>
    <row r="17" spans="1:37" s="11" customFormat="1" ht="4.5" customHeight="1" thickBot="1">
      <c r="A17" s="13"/>
      <c r="B17" s="13"/>
      <c r="C17" s="13"/>
      <c r="D17" s="13"/>
      <c r="E17" s="13"/>
      <c r="F17" s="13"/>
      <c r="G17" s="13"/>
      <c r="H17" s="13"/>
      <c r="I17" s="13"/>
      <c r="J17" s="13"/>
      <c r="K17" s="13"/>
      <c r="L17" s="13"/>
      <c r="M17" s="13"/>
      <c r="N17" s="13"/>
      <c r="O17" s="13"/>
      <c r="P17" s="58"/>
      <c r="Q17" s="13"/>
      <c r="R17" s="13"/>
      <c r="S17" s="13"/>
      <c r="T17" s="13"/>
      <c r="U17" s="13"/>
      <c r="V17" s="13"/>
      <c r="W17" s="13"/>
      <c r="X17" s="13"/>
      <c r="Y17" s="14"/>
      <c r="Z17" s="14"/>
      <c r="AA17" s="14"/>
      <c r="AB17" s="14"/>
      <c r="AC17" s="14"/>
      <c r="AD17" s="14"/>
      <c r="AE17" s="14"/>
      <c r="AF17" s="14"/>
      <c r="AG17" s="14"/>
      <c r="AH17" s="14"/>
      <c r="AI17" s="14"/>
      <c r="AJ17" s="14"/>
      <c r="AK17" s="14"/>
    </row>
    <row r="18" spans="1:24" s="11" customFormat="1" ht="16.5" customHeight="1">
      <c r="A18" s="345" t="s">
        <v>77</v>
      </c>
      <c r="B18" s="343"/>
      <c r="C18" s="343"/>
      <c r="D18" s="344"/>
      <c r="E18" s="343" t="s">
        <v>7</v>
      </c>
      <c r="F18" s="343"/>
      <c r="G18" s="343"/>
      <c r="H18" s="344"/>
      <c r="I18" s="345" t="s">
        <v>8</v>
      </c>
      <c r="J18" s="343"/>
      <c r="K18" s="343"/>
      <c r="L18" s="344"/>
      <c r="M18" s="343" t="s">
        <v>9</v>
      </c>
      <c r="N18" s="343"/>
      <c r="O18" s="343"/>
      <c r="P18" s="344"/>
      <c r="Q18" s="345" t="s">
        <v>10</v>
      </c>
      <c r="R18" s="343"/>
      <c r="S18" s="343"/>
      <c r="T18" s="344"/>
      <c r="U18" s="343" t="s">
        <v>12</v>
      </c>
      <c r="V18" s="343"/>
      <c r="W18" s="343"/>
      <c r="X18" s="344"/>
    </row>
    <row r="19" spans="1:24" s="11" customFormat="1" ht="12.75" customHeight="1">
      <c r="A19" s="106" t="s">
        <v>5</v>
      </c>
      <c r="B19" s="107">
        <v>1</v>
      </c>
      <c r="C19" s="110"/>
      <c r="D19" s="111" t="s">
        <v>19</v>
      </c>
      <c r="E19" s="17" t="s">
        <v>0</v>
      </c>
      <c r="F19" s="17">
        <v>1</v>
      </c>
      <c r="G19" s="144"/>
      <c r="H19" s="145" t="s">
        <v>19</v>
      </c>
      <c r="I19" s="17" t="s">
        <v>3</v>
      </c>
      <c r="J19" s="17">
        <v>1</v>
      </c>
      <c r="K19" s="348" t="s">
        <v>17</v>
      </c>
      <c r="L19" s="361"/>
      <c r="M19" s="106" t="s">
        <v>5</v>
      </c>
      <c r="N19" s="107">
        <v>1</v>
      </c>
      <c r="O19" s="110"/>
      <c r="P19" s="116" t="s">
        <v>19</v>
      </c>
      <c r="Q19" s="16" t="s">
        <v>1</v>
      </c>
      <c r="R19" s="17">
        <v>1</v>
      </c>
      <c r="S19" s="348" t="s">
        <v>17</v>
      </c>
      <c r="T19" s="349"/>
      <c r="U19" s="107" t="s">
        <v>4</v>
      </c>
      <c r="V19" s="107">
        <v>1</v>
      </c>
      <c r="W19" s="229"/>
      <c r="X19" s="111" t="s">
        <v>19</v>
      </c>
    </row>
    <row r="20" spans="1:24" s="11" customFormat="1" ht="12.75" customHeight="1">
      <c r="A20" s="16" t="s">
        <v>6</v>
      </c>
      <c r="B20" s="17">
        <v>2</v>
      </c>
      <c r="C20" s="144"/>
      <c r="D20" s="145" t="s">
        <v>19</v>
      </c>
      <c r="E20" s="17" t="s">
        <v>1</v>
      </c>
      <c r="F20" s="17">
        <v>2</v>
      </c>
      <c r="G20" s="144"/>
      <c r="H20" s="145" t="s">
        <v>19</v>
      </c>
      <c r="I20" s="107" t="s">
        <v>4</v>
      </c>
      <c r="J20" s="107">
        <v>2</v>
      </c>
      <c r="K20" s="110"/>
      <c r="L20" s="110" t="s">
        <v>19</v>
      </c>
      <c r="M20" s="16" t="s">
        <v>6</v>
      </c>
      <c r="N20" s="17">
        <v>2</v>
      </c>
      <c r="O20" s="144"/>
      <c r="P20" s="115" t="s">
        <v>19</v>
      </c>
      <c r="Q20" s="16" t="s">
        <v>2</v>
      </c>
      <c r="R20" s="17">
        <v>2</v>
      </c>
      <c r="S20" s="43"/>
      <c r="T20" s="44" t="s">
        <v>19</v>
      </c>
      <c r="U20" s="107" t="s">
        <v>5</v>
      </c>
      <c r="V20" s="107">
        <v>2</v>
      </c>
      <c r="W20" s="110"/>
      <c r="X20" s="111" t="s">
        <v>19</v>
      </c>
    </row>
    <row r="21" spans="1:24" s="11" customFormat="1" ht="12.75" customHeight="1">
      <c r="A21" s="16" t="s">
        <v>0</v>
      </c>
      <c r="B21" s="17">
        <v>3</v>
      </c>
      <c r="C21" s="144"/>
      <c r="D21" s="145" t="s">
        <v>19</v>
      </c>
      <c r="E21" s="17" t="s">
        <v>2</v>
      </c>
      <c r="F21" s="17">
        <v>3</v>
      </c>
      <c r="G21" s="144"/>
      <c r="H21" s="145" t="s">
        <v>19</v>
      </c>
      <c r="I21" s="107" t="s">
        <v>5</v>
      </c>
      <c r="J21" s="107">
        <v>3</v>
      </c>
      <c r="K21" s="110"/>
      <c r="L21" s="110" t="s">
        <v>19</v>
      </c>
      <c r="M21" s="16" t="s">
        <v>0</v>
      </c>
      <c r="N21" s="17">
        <v>3</v>
      </c>
      <c r="O21" s="144"/>
      <c r="P21" s="115" t="s">
        <v>19</v>
      </c>
      <c r="Q21" s="16" t="s">
        <v>3</v>
      </c>
      <c r="R21" s="17">
        <v>3</v>
      </c>
      <c r="S21" s="43"/>
      <c r="T21" s="44" t="s">
        <v>19</v>
      </c>
      <c r="U21" s="17" t="s">
        <v>6</v>
      </c>
      <c r="V21" s="17">
        <v>3</v>
      </c>
      <c r="W21" s="144"/>
      <c r="X21" s="145" t="s">
        <v>19</v>
      </c>
    </row>
    <row r="22" spans="1:24" s="11" customFormat="1" ht="12.75" customHeight="1">
      <c r="A22" s="16" t="s">
        <v>1</v>
      </c>
      <c r="B22" s="17">
        <v>4</v>
      </c>
      <c r="C22" s="144"/>
      <c r="D22" s="145" t="s">
        <v>19</v>
      </c>
      <c r="E22" s="17" t="s">
        <v>3</v>
      </c>
      <c r="F22" s="17">
        <v>4</v>
      </c>
      <c r="G22" s="144"/>
      <c r="H22" s="145" t="s">
        <v>19</v>
      </c>
      <c r="I22" s="17" t="s">
        <v>6</v>
      </c>
      <c r="J22" s="17">
        <v>4</v>
      </c>
      <c r="K22" s="144"/>
      <c r="L22" s="45" t="s">
        <v>19</v>
      </c>
      <c r="M22" s="16" t="s">
        <v>1</v>
      </c>
      <c r="N22" s="17">
        <v>4</v>
      </c>
      <c r="O22" s="144"/>
      <c r="P22" s="115" t="s">
        <v>19</v>
      </c>
      <c r="Q22" s="106" t="s">
        <v>4</v>
      </c>
      <c r="R22" s="107">
        <v>4</v>
      </c>
      <c r="S22" s="110"/>
      <c r="T22" s="111" t="s">
        <v>19</v>
      </c>
      <c r="U22" s="17" t="s">
        <v>0</v>
      </c>
      <c r="V22" s="17">
        <v>4</v>
      </c>
      <c r="W22" s="144"/>
      <c r="X22" s="145" t="s">
        <v>19</v>
      </c>
    </row>
    <row r="23" spans="1:27" s="11" customFormat="1" ht="12.75" customHeight="1">
      <c r="A23" s="16" t="s">
        <v>2</v>
      </c>
      <c r="B23" s="17">
        <v>5</v>
      </c>
      <c r="C23" s="144"/>
      <c r="D23" s="145" t="s">
        <v>19</v>
      </c>
      <c r="E23" s="107" t="s">
        <v>4</v>
      </c>
      <c r="F23" s="107">
        <v>5</v>
      </c>
      <c r="G23" s="110"/>
      <c r="H23" s="111" t="s">
        <v>19</v>
      </c>
      <c r="I23" s="17" t="s">
        <v>0</v>
      </c>
      <c r="J23" s="17">
        <v>5</v>
      </c>
      <c r="K23" s="144"/>
      <c r="L23" s="45" t="s">
        <v>19</v>
      </c>
      <c r="M23" s="16" t="s">
        <v>2</v>
      </c>
      <c r="N23" s="17">
        <v>5</v>
      </c>
      <c r="O23" s="144"/>
      <c r="P23" s="115" t="s">
        <v>19</v>
      </c>
      <c r="Q23" s="106" t="s">
        <v>5</v>
      </c>
      <c r="R23" s="107">
        <v>5</v>
      </c>
      <c r="S23" s="119"/>
      <c r="T23" s="111" t="s">
        <v>19</v>
      </c>
      <c r="U23" s="17" t="s">
        <v>1</v>
      </c>
      <c r="V23" s="17">
        <v>5</v>
      </c>
      <c r="W23" s="144"/>
      <c r="X23" s="145" t="s">
        <v>19</v>
      </c>
      <c r="Z23" s="81"/>
      <c r="AA23" s="81"/>
    </row>
    <row r="24" spans="1:27" s="11" customFormat="1" ht="12.75" customHeight="1">
      <c r="A24" s="16" t="s">
        <v>3</v>
      </c>
      <c r="B24" s="17">
        <v>6</v>
      </c>
      <c r="C24" s="144"/>
      <c r="D24" s="145" t="s">
        <v>19</v>
      </c>
      <c r="E24" s="107" t="s">
        <v>5</v>
      </c>
      <c r="F24" s="107">
        <v>6</v>
      </c>
      <c r="G24" s="110"/>
      <c r="H24" s="111" t="s">
        <v>19</v>
      </c>
      <c r="I24" s="17" t="s">
        <v>1</v>
      </c>
      <c r="J24" s="17">
        <v>6</v>
      </c>
      <c r="K24" s="144"/>
      <c r="L24" s="144" t="s">
        <v>19</v>
      </c>
      <c r="M24" s="16" t="s">
        <v>3</v>
      </c>
      <c r="N24" s="17">
        <v>6</v>
      </c>
      <c r="O24" s="144"/>
      <c r="P24" s="115" t="s">
        <v>19</v>
      </c>
      <c r="Q24" s="16" t="s">
        <v>6</v>
      </c>
      <c r="R24" s="17">
        <v>6</v>
      </c>
      <c r="S24" s="144"/>
      <c r="T24" s="112" t="s">
        <v>19</v>
      </c>
      <c r="U24" s="17" t="s">
        <v>2</v>
      </c>
      <c r="V24" s="17">
        <v>6</v>
      </c>
      <c r="W24" s="144"/>
      <c r="X24" s="145" t="s">
        <v>19</v>
      </c>
      <c r="Z24" s="81"/>
      <c r="AA24" s="81"/>
    </row>
    <row r="25" spans="1:29" s="11" customFormat="1" ht="12.75" customHeight="1">
      <c r="A25" s="106" t="s">
        <v>4</v>
      </c>
      <c r="B25" s="107">
        <v>7</v>
      </c>
      <c r="C25" s="110"/>
      <c r="D25" s="111" t="s">
        <v>19</v>
      </c>
      <c r="E25" s="17" t="s">
        <v>6</v>
      </c>
      <c r="F25" s="17">
        <v>7</v>
      </c>
      <c r="G25" s="144"/>
      <c r="H25" s="145" t="s">
        <v>19</v>
      </c>
      <c r="I25" s="17" t="s">
        <v>2</v>
      </c>
      <c r="J25" s="17">
        <v>7</v>
      </c>
      <c r="K25" s="144"/>
      <c r="L25" s="144" t="s">
        <v>19</v>
      </c>
      <c r="M25" s="106" t="s">
        <v>4</v>
      </c>
      <c r="N25" s="107">
        <v>7</v>
      </c>
      <c r="O25" s="110"/>
      <c r="P25" s="116" t="s">
        <v>19</v>
      </c>
      <c r="Q25" s="16" t="s">
        <v>0</v>
      </c>
      <c r="R25" s="17">
        <v>7</v>
      </c>
      <c r="S25" s="144"/>
      <c r="T25" s="112" t="s">
        <v>19</v>
      </c>
      <c r="U25" s="17" t="s">
        <v>3</v>
      </c>
      <c r="V25" s="17">
        <v>7</v>
      </c>
      <c r="W25" s="144"/>
      <c r="X25" s="145" t="s">
        <v>19</v>
      </c>
      <c r="Z25" s="82"/>
      <c r="AA25" s="81"/>
      <c r="AC25" s="63"/>
    </row>
    <row r="26" spans="1:27" s="11" customFormat="1" ht="12.75" customHeight="1">
      <c r="A26" s="106" t="s">
        <v>5</v>
      </c>
      <c r="B26" s="107">
        <v>8</v>
      </c>
      <c r="C26" s="110"/>
      <c r="D26" s="111" t="s">
        <v>19</v>
      </c>
      <c r="E26" s="17" t="s">
        <v>0</v>
      </c>
      <c r="F26" s="17">
        <v>8</v>
      </c>
      <c r="G26" s="144"/>
      <c r="H26" s="145" t="s">
        <v>19</v>
      </c>
      <c r="I26" s="17" t="s">
        <v>3</v>
      </c>
      <c r="J26" s="17">
        <v>8</v>
      </c>
      <c r="K26" s="144"/>
      <c r="L26" s="144" t="s">
        <v>19</v>
      </c>
      <c r="M26" s="106" t="s">
        <v>5</v>
      </c>
      <c r="N26" s="107">
        <v>8</v>
      </c>
      <c r="O26" s="110"/>
      <c r="P26" s="116" t="s">
        <v>19</v>
      </c>
      <c r="Q26" s="16" t="s">
        <v>1</v>
      </c>
      <c r="R26" s="17">
        <v>8</v>
      </c>
      <c r="S26" s="144"/>
      <c r="T26" s="145" t="s">
        <v>19</v>
      </c>
      <c r="U26" s="107" t="s">
        <v>4</v>
      </c>
      <c r="V26" s="107">
        <v>8</v>
      </c>
      <c r="W26" s="110"/>
      <c r="X26" s="111" t="s">
        <v>19</v>
      </c>
      <c r="Z26" s="81"/>
      <c r="AA26" s="81"/>
    </row>
    <row r="27" spans="1:27" s="11" customFormat="1" ht="12.75" customHeight="1">
      <c r="A27" s="16" t="s">
        <v>6</v>
      </c>
      <c r="B27" s="17">
        <v>9</v>
      </c>
      <c r="C27" s="144"/>
      <c r="D27" s="145" t="s">
        <v>19</v>
      </c>
      <c r="E27" s="17" t="s">
        <v>1</v>
      </c>
      <c r="F27" s="17">
        <v>9</v>
      </c>
      <c r="G27" s="144"/>
      <c r="H27" s="145" t="s">
        <v>19</v>
      </c>
      <c r="I27" s="107" t="s">
        <v>4</v>
      </c>
      <c r="J27" s="107">
        <v>9</v>
      </c>
      <c r="K27" s="110"/>
      <c r="L27" s="110" t="s">
        <v>19</v>
      </c>
      <c r="M27" s="16" t="s">
        <v>6</v>
      </c>
      <c r="N27" s="17">
        <v>9</v>
      </c>
      <c r="O27" s="144"/>
      <c r="P27" s="115" t="s">
        <v>19</v>
      </c>
      <c r="Q27" s="16" t="s">
        <v>2</v>
      </c>
      <c r="R27" s="17">
        <v>9</v>
      </c>
      <c r="S27" s="144"/>
      <c r="T27" s="145" t="s">
        <v>19</v>
      </c>
      <c r="U27" s="107" t="s">
        <v>5</v>
      </c>
      <c r="V27" s="107">
        <v>9</v>
      </c>
      <c r="W27" s="110"/>
      <c r="X27" s="111" t="s">
        <v>19</v>
      </c>
      <c r="Z27" s="81"/>
      <c r="AA27" s="81"/>
    </row>
    <row r="28" spans="1:24" s="11" customFormat="1" ht="12.75" customHeight="1">
      <c r="A28" s="16" t="s">
        <v>0</v>
      </c>
      <c r="B28" s="17">
        <v>10</v>
      </c>
      <c r="C28" s="144"/>
      <c r="D28" s="145" t="s">
        <v>19</v>
      </c>
      <c r="E28" s="17" t="s">
        <v>2</v>
      </c>
      <c r="F28" s="17">
        <v>10</v>
      </c>
      <c r="G28" s="144"/>
      <c r="H28" s="145" t="s">
        <v>19</v>
      </c>
      <c r="I28" s="107" t="s">
        <v>5</v>
      </c>
      <c r="J28" s="107">
        <v>10</v>
      </c>
      <c r="K28" s="110"/>
      <c r="L28" s="110" t="s">
        <v>19</v>
      </c>
      <c r="M28" s="16" t="s">
        <v>0</v>
      </c>
      <c r="N28" s="17">
        <v>10</v>
      </c>
      <c r="O28" s="144"/>
      <c r="P28" s="115" t="s">
        <v>19</v>
      </c>
      <c r="Q28" s="16" t="s">
        <v>3</v>
      </c>
      <c r="R28" s="17">
        <v>10</v>
      </c>
      <c r="S28" s="144"/>
      <c r="T28" s="145" t="s">
        <v>19</v>
      </c>
      <c r="U28" s="17" t="s">
        <v>6</v>
      </c>
      <c r="V28" s="17">
        <v>10</v>
      </c>
      <c r="W28" s="43"/>
      <c r="X28" s="44" t="s">
        <v>19</v>
      </c>
    </row>
    <row r="29" spans="1:24" s="11" customFormat="1" ht="12.75" customHeight="1">
      <c r="A29" s="16" t="s">
        <v>1</v>
      </c>
      <c r="B29" s="17">
        <v>11</v>
      </c>
      <c r="C29" s="144"/>
      <c r="D29" s="145" t="s">
        <v>19</v>
      </c>
      <c r="E29" s="17" t="s">
        <v>3</v>
      </c>
      <c r="F29" s="17">
        <v>11</v>
      </c>
      <c r="G29" s="144"/>
      <c r="H29" s="145" t="s">
        <v>19</v>
      </c>
      <c r="I29" s="17" t="s">
        <v>6</v>
      </c>
      <c r="J29" s="17">
        <v>11</v>
      </c>
      <c r="K29" s="375" t="s">
        <v>17</v>
      </c>
      <c r="L29" s="376"/>
      <c r="M29" s="16" t="s">
        <v>1</v>
      </c>
      <c r="N29" s="17">
        <v>11</v>
      </c>
      <c r="O29" s="144"/>
      <c r="P29" s="115" t="s">
        <v>19</v>
      </c>
      <c r="Q29" s="106" t="s">
        <v>4</v>
      </c>
      <c r="R29" s="107">
        <v>11</v>
      </c>
      <c r="S29" s="110"/>
      <c r="T29" s="111" t="s">
        <v>19</v>
      </c>
      <c r="U29" s="17" t="s">
        <v>0</v>
      </c>
      <c r="V29" s="17">
        <v>11</v>
      </c>
      <c r="W29" s="43"/>
      <c r="X29" s="44" t="s">
        <v>19</v>
      </c>
    </row>
    <row r="30" spans="1:24" s="11" customFormat="1" ht="12.75" customHeight="1">
      <c r="A30" s="16" t="s">
        <v>2</v>
      </c>
      <c r="B30" s="17">
        <v>12</v>
      </c>
      <c r="C30" s="144"/>
      <c r="D30" s="145" t="s">
        <v>19</v>
      </c>
      <c r="E30" s="107" t="s">
        <v>4</v>
      </c>
      <c r="F30" s="107">
        <v>12</v>
      </c>
      <c r="G30" s="110"/>
      <c r="H30" s="111" t="s">
        <v>19</v>
      </c>
      <c r="I30" s="17" t="s">
        <v>0</v>
      </c>
      <c r="J30" s="17">
        <v>12</v>
      </c>
      <c r="K30" s="144"/>
      <c r="L30" s="144" t="s">
        <v>19</v>
      </c>
      <c r="M30" s="16" t="s">
        <v>2</v>
      </c>
      <c r="N30" s="17">
        <v>12</v>
      </c>
      <c r="O30" s="144"/>
      <c r="P30" s="115" t="s">
        <v>19</v>
      </c>
      <c r="Q30" s="106" t="s">
        <v>5</v>
      </c>
      <c r="R30" s="107">
        <v>12</v>
      </c>
      <c r="S30" s="110"/>
      <c r="T30" s="111" t="s">
        <v>19</v>
      </c>
      <c r="U30" s="17" t="s">
        <v>1</v>
      </c>
      <c r="V30" s="17">
        <v>12</v>
      </c>
      <c r="W30" s="43"/>
      <c r="X30" s="44" t="s">
        <v>19</v>
      </c>
    </row>
    <row r="31" spans="1:24" s="11" customFormat="1" ht="12.75" customHeight="1">
      <c r="A31" s="16" t="s">
        <v>3</v>
      </c>
      <c r="B31" s="17">
        <v>13</v>
      </c>
      <c r="C31" s="144"/>
      <c r="D31" s="145" t="s">
        <v>19</v>
      </c>
      <c r="E31" s="107" t="s">
        <v>5</v>
      </c>
      <c r="F31" s="107">
        <v>13</v>
      </c>
      <c r="G31" s="110"/>
      <c r="H31" s="111" t="s">
        <v>19</v>
      </c>
      <c r="I31" s="17" t="s">
        <v>1</v>
      </c>
      <c r="J31" s="17">
        <v>13</v>
      </c>
      <c r="K31" s="144"/>
      <c r="L31" s="144" t="s">
        <v>19</v>
      </c>
      <c r="M31" s="16" t="s">
        <v>3</v>
      </c>
      <c r="N31" s="17">
        <v>13</v>
      </c>
      <c r="O31" s="144"/>
      <c r="P31" s="115" t="s">
        <v>19</v>
      </c>
      <c r="Q31" s="16" t="s">
        <v>6</v>
      </c>
      <c r="R31" s="17">
        <v>13</v>
      </c>
      <c r="S31" s="144"/>
      <c r="T31" s="145" t="s">
        <v>19</v>
      </c>
      <c r="U31" s="17" t="s">
        <v>2</v>
      </c>
      <c r="V31" s="17">
        <v>13</v>
      </c>
      <c r="W31" s="43"/>
      <c r="X31" s="44" t="s">
        <v>19</v>
      </c>
    </row>
    <row r="32" spans="1:24" s="11" customFormat="1" ht="12.75" customHeight="1">
      <c r="A32" s="106" t="s">
        <v>4</v>
      </c>
      <c r="B32" s="107">
        <v>14</v>
      </c>
      <c r="C32" s="110"/>
      <c r="D32" s="111" t="s">
        <v>19</v>
      </c>
      <c r="E32" s="17" t="s">
        <v>6</v>
      </c>
      <c r="F32" s="17">
        <v>14</v>
      </c>
      <c r="G32" s="144"/>
      <c r="H32" s="145" t="s">
        <v>19</v>
      </c>
      <c r="I32" s="17" t="s">
        <v>2</v>
      </c>
      <c r="J32" s="17">
        <v>14</v>
      </c>
      <c r="K32" s="144"/>
      <c r="L32" s="144" t="s">
        <v>19</v>
      </c>
      <c r="M32" s="106" t="s">
        <v>4</v>
      </c>
      <c r="N32" s="107">
        <v>14</v>
      </c>
      <c r="O32" s="110"/>
      <c r="P32" s="116" t="s">
        <v>19</v>
      </c>
      <c r="Q32" s="16" t="s">
        <v>0</v>
      </c>
      <c r="R32" s="17">
        <v>14</v>
      </c>
      <c r="S32" s="144"/>
      <c r="T32" s="145" t="s">
        <v>19</v>
      </c>
      <c r="U32" s="17" t="s">
        <v>3</v>
      </c>
      <c r="V32" s="17">
        <v>14</v>
      </c>
      <c r="W32" s="43"/>
      <c r="X32" s="44" t="s">
        <v>19</v>
      </c>
    </row>
    <row r="33" spans="1:24" s="11" customFormat="1" ht="12.75" customHeight="1">
      <c r="A33" s="106" t="s">
        <v>5</v>
      </c>
      <c r="B33" s="107">
        <v>15</v>
      </c>
      <c r="C33" s="110"/>
      <c r="D33" s="111" t="s">
        <v>19</v>
      </c>
      <c r="E33" s="17" t="s">
        <v>0</v>
      </c>
      <c r="F33" s="17">
        <v>15</v>
      </c>
      <c r="G33" s="144"/>
      <c r="H33" s="145" t="s">
        <v>19</v>
      </c>
      <c r="I33" s="17" t="s">
        <v>3</v>
      </c>
      <c r="J33" s="17">
        <v>15</v>
      </c>
      <c r="K33" s="144"/>
      <c r="L33" s="144" t="s">
        <v>19</v>
      </c>
      <c r="M33" s="106" t="s">
        <v>5</v>
      </c>
      <c r="N33" s="107">
        <v>15</v>
      </c>
      <c r="O33" s="110"/>
      <c r="P33" s="116" t="s">
        <v>19</v>
      </c>
      <c r="Q33" s="16" t="s">
        <v>1</v>
      </c>
      <c r="R33" s="17">
        <v>15</v>
      </c>
      <c r="S33" s="144"/>
      <c r="T33" s="145" t="s">
        <v>19</v>
      </c>
      <c r="U33" s="107" t="s">
        <v>4</v>
      </c>
      <c r="V33" s="107">
        <v>15</v>
      </c>
      <c r="W33" s="110"/>
      <c r="X33" s="111" t="s">
        <v>19</v>
      </c>
    </row>
    <row r="34" spans="1:24" s="11" customFormat="1" ht="12.75" customHeight="1">
      <c r="A34" s="16" t="s">
        <v>6</v>
      </c>
      <c r="B34" s="17">
        <v>16</v>
      </c>
      <c r="C34" s="144"/>
      <c r="D34" s="145" t="s">
        <v>19</v>
      </c>
      <c r="E34" s="17" t="s">
        <v>1</v>
      </c>
      <c r="F34" s="17">
        <v>16</v>
      </c>
      <c r="G34" s="144"/>
      <c r="H34" s="145" t="s">
        <v>19</v>
      </c>
      <c r="I34" s="107" t="s">
        <v>4</v>
      </c>
      <c r="J34" s="107">
        <v>16</v>
      </c>
      <c r="K34" s="110"/>
      <c r="L34" s="110" t="s">
        <v>19</v>
      </c>
      <c r="M34" s="16" t="s">
        <v>6</v>
      </c>
      <c r="N34" s="17">
        <v>16</v>
      </c>
      <c r="O34" s="144"/>
      <c r="P34" s="115" t="s">
        <v>19</v>
      </c>
      <c r="Q34" s="16" t="s">
        <v>2</v>
      </c>
      <c r="R34" s="17">
        <v>16</v>
      </c>
      <c r="S34" s="144"/>
      <c r="T34" s="145" t="s">
        <v>19</v>
      </c>
      <c r="U34" s="107" t="s">
        <v>5</v>
      </c>
      <c r="V34" s="107">
        <v>16</v>
      </c>
      <c r="W34" s="110"/>
      <c r="X34" s="111" t="s">
        <v>19</v>
      </c>
    </row>
    <row r="35" spans="1:24" s="11" customFormat="1" ht="12.75" customHeight="1">
      <c r="A35" s="16" t="s">
        <v>0</v>
      </c>
      <c r="B35" s="17">
        <v>17</v>
      </c>
      <c r="C35" s="144"/>
      <c r="D35" s="145" t="s">
        <v>19</v>
      </c>
      <c r="E35" s="17" t="s">
        <v>2</v>
      </c>
      <c r="F35" s="17">
        <v>17</v>
      </c>
      <c r="G35" s="144"/>
      <c r="H35" s="145" t="s">
        <v>19</v>
      </c>
      <c r="I35" s="107" t="s">
        <v>5</v>
      </c>
      <c r="J35" s="107">
        <v>17</v>
      </c>
      <c r="K35" s="110"/>
      <c r="L35" s="110" t="s">
        <v>19</v>
      </c>
      <c r="M35" s="16" t="s">
        <v>0</v>
      </c>
      <c r="N35" s="17">
        <v>17</v>
      </c>
      <c r="O35" s="144"/>
      <c r="P35" s="115" t="s">
        <v>19</v>
      </c>
      <c r="Q35" s="16" t="s">
        <v>3</v>
      </c>
      <c r="R35" s="17">
        <v>17</v>
      </c>
      <c r="S35" s="144"/>
      <c r="T35" s="145" t="s">
        <v>19</v>
      </c>
      <c r="U35" s="17" t="s">
        <v>6</v>
      </c>
      <c r="V35" s="17">
        <v>17</v>
      </c>
      <c r="W35" s="43"/>
      <c r="X35" s="44" t="s">
        <v>19</v>
      </c>
    </row>
    <row r="36" spans="1:24" s="11" customFormat="1" ht="12.75" customHeight="1">
      <c r="A36" s="16" t="s">
        <v>1</v>
      </c>
      <c r="B36" s="17">
        <v>18</v>
      </c>
      <c r="C36" s="144"/>
      <c r="D36" s="145" t="s">
        <v>19</v>
      </c>
      <c r="E36" s="17" t="s">
        <v>3</v>
      </c>
      <c r="F36" s="17">
        <v>18</v>
      </c>
      <c r="G36" s="144"/>
      <c r="H36" s="145" t="s">
        <v>19</v>
      </c>
      <c r="I36" s="17" t="s">
        <v>6</v>
      </c>
      <c r="J36" s="17">
        <v>18</v>
      </c>
      <c r="K36" s="144"/>
      <c r="L36" s="144" t="s">
        <v>19</v>
      </c>
      <c r="M36" s="16" t="s">
        <v>1</v>
      </c>
      <c r="N36" s="17">
        <v>18</v>
      </c>
      <c r="O36" s="144"/>
      <c r="P36" s="115" t="s">
        <v>19</v>
      </c>
      <c r="Q36" s="106" t="s">
        <v>4</v>
      </c>
      <c r="R36" s="107">
        <v>18</v>
      </c>
      <c r="S36" s="110"/>
      <c r="T36" s="111" t="s">
        <v>19</v>
      </c>
      <c r="U36" s="17" t="s">
        <v>0</v>
      </c>
      <c r="V36" s="17">
        <v>18</v>
      </c>
      <c r="W36" s="43"/>
      <c r="X36" s="44" t="s">
        <v>19</v>
      </c>
    </row>
    <row r="37" spans="1:24" s="11" customFormat="1" ht="12.75" customHeight="1">
      <c r="A37" s="16" t="s">
        <v>2</v>
      </c>
      <c r="B37" s="17">
        <v>19</v>
      </c>
      <c r="C37" s="144"/>
      <c r="D37" s="145" t="s">
        <v>19</v>
      </c>
      <c r="E37" s="107" t="s">
        <v>4</v>
      </c>
      <c r="F37" s="107">
        <v>19</v>
      </c>
      <c r="G37" s="110"/>
      <c r="H37" s="111" t="s">
        <v>19</v>
      </c>
      <c r="I37" s="17" t="s">
        <v>0</v>
      </c>
      <c r="J37" s="17">
        <v>19</v>
      </c>
      <c r="K37" s="144"/>
      <c r="L37" s="144" t="s">
        <v>19</v>
      </c>
      <c r="M37" s="16" t="s">
        <v>2</v>
      </c>
      <c r="N37" s="17">
        <v>19</v>
      </c>
      <c r="O37" s="144"/>
      <c r="P37" s="115" t="s">
        <v>19</v>
      </c>
      <c r="Q37" s="106" t="s">
        <v>5</v>
      </c>
      <c r="R37" s="107">
        <v>19</v>
      </c>
      <c r="S37" s="110"/>
      <c r="T37" s="111" t="s">
        <v>19</v>
      </c>
      <c r="U37" s="17" t="s">
        <v>1</v>
      </c>
      <c r="V37" s="17">
        <v>19</v>
      </c>
      <c r="W37" s="43"/>
      <c r="X37" s="44" t="s">
        <v>19</v>
      </c>
    </row>
    <row r="38" spans="1:24" s="11" customFormat="1" ht="12.75" customHeight="1">
      <c r="A38" s="16" t="s">
        <v>3</v>
      </c>
      <c r="B38" s="17">
        <v>20</v>
      </c>
      <c r="C38" s="144"/>
      <c r="D38" s="145" t="s">
        <v>19</v>
      </c>
      <c r="E38" s="107" t="s">
        <v>5</v>
      </c>
      <c r="F38" s="107">
        <v>20</v>
      </c>
      <c r="G38" s="110"/>
      <c r="H38" s="111" t="s">
        <v>19</v>
      </c>
      <c r="I38" s="17" t="s">
        <v>1</v>
      </c>
      <c r="J38" s="17">
        <v>20</v>
      </c>
      <c r="K38" s="144"/>
      <c r="L38" s="144" t="s">
        <v>19</v>
      </c>
      <c r="M38" s="16" t="s">
        <v>3</v>
      </c>
      <c r="N38" s="17">
        <v>20</v>
      </c>
      <c r="O38" s="144"/>
      <c r="P38" s="115" t="s">
        <v>19</v>
      </c>
      <c r="Q38" s="16" t="s">
        <v>6</v>
      </c>
      <c r="R38" s="17">
        <v>20</v>
      </c>
      <c r="S38" s="144"/>
      <c r="T38" s="145" t="s">
        <v>19</v>
      </c>
      <c r="U38" s="17" t="s">
        <v>2</v>
      </c>
      <c r="V38" s="17">
        <v>20</v>
      </c>
      <c r="W38" s="43"/>
      <c r="X38" s="44" t="s">
        <v>19</v>
      </c>
    </row>
    <row r="39" spans="1:24" s="11" customFormat="1" ht="12.75" customHeight="1">
      <c r="A39" s="106" t="s">
        <v>4</v>
      </c>
      <c r="B39" s="107">
        <v>21</v>
      </c>
      <c r="C39" s="110"/>
      <c r="D39" s="111" t="s">
        <v>19</v>
      </c>
      <c r="E39" s="17" t="s">
        <v>6</v>
      </c>
      <c r="F39" s="17">
        <v>21</v>
      </c>
      <c r="G39" s="46"/>
      <c r="H39" s="47" t="s">
        <v>19</v>
      </c>
      <c r="I39" s="17" t="s">
        <v>2</v>
      </c>
      <c r="J39" s="17">
        <v>21</v>
      </c>
      <c r="K39" s="144"/>
      <c r="L39" s="144" t="s">
        <v>19</v>
      </c>
      <c r="M39" s="106" t="s">
        <v>4</v>
      </c>
      <c r="N39" s="107">
        <v>21</v>
      </c>
      <c r="O39" s="110"/>
      <c r="P39" s="116" t="s">
        <v>19</v>
      </c>
      <c r="Q39" s="16" t="s">
        <v>0</v>
      </c>
      <c r="R39" s="17">
        <v>21</v>
      </c>
      <c r="S39" s="144"/>
      <c r="T39" s="145" t="s">
        <v>19</v>
      </c>
      <c r="U39" s="17" t="s">
        <v>3</v>
      </c>
      <c r="V39" s="17">
        <v>21</v>
      </c>
      <c r="W39" s="43"/>
      <c r="X39" s="44" t="s">
        <v>19</v>
      </c>
    </row>
    <row r="40" spans="1:24" s="11" customFormat="1" ht="12.75" customHeight="1">
      <c r="A40" s="106" t="s">
        <v>5</v>
      </c>
      <c r="B40" s="107">
        <v>22</v>
      </c>
      <c r="C40" s="110"/>
      <c r="D40" s="111" t="s">
        <v>19</v>
      </c>
      <c r="E40" s="17" t="s">
        <v>0</v>
      </c>
      <c r="F40" s="17">
        <v>22</v>
      </c>
      <c r="G40" s="46"/>
      <c r="H40" s="47" t="s">
        <v>19</v>
      </c>
      <c r="I40" s="17" t="s">
        <v>3</v>
      </c>
      <c r="J40" s="17">
        <v>22</v>
      </c>
      <c r="K40" s="144"/>
      <c r="L40" s="144" t="s">
        <v>19</v>
      </c>
      <c r="M40" s="106" t="s">
        <v>5</v>
      </c>
      <c r="N40" s="107">
        <v>22</v>
      </c>
      <c r="O40" s="110"/>
      <c r="P40" s="116" t="s">
        <v>19</v>
      </c>
      <c r="Q40" s="16" t="s">
        <v>1</v>
      </c>
      <c r="R40" s="17">
        <v>22</v>
      </c>
      <c r="S40" s="144"/>
      <c r="T40" s="145" t="s">
        <v>19</v>
      </c>
      <c r="U40" s="107" t="s">
        <v>4</v>
      </c>
      <c r="V40" s="107">
        <v>22</v>
      </c>
      <c r="W40" s="110"/>
      <c r="X40" s="111" t="s">
        <v>19</v>
      </c>
    </row>
    <row r="41" spans="1:24" s="11" customFormat="1" ht="12.75" customHeight="1">
      <c r="A41" s="16" t="s">
        <v>6</v>
      </c>
      <c r="B41" s="17">
        <v>23</v>
      </c>
      <c r="C41" s="144"/>
      <c r="D41" s="112" t="s">
        <v>19</v>
      </c>
      <c r="E41" s="17" t="s">
        <v>1</v>
      </c>
      <c r="F41" s="17">
        <v>23</v>
      </c>
      <c r="G41" s="46"/>
      <c r="H41" s="47" t="s">
        <v>19</v>
      </c>
      <c r="I41" s="107" t="s">
        <v>4</v>
      </c>
      <c r="J41" s="107">
        <v>23</v>
      </c>
      <c r="K41" s="110"/>
      <c r="L41" s="110" t="s">
        <v>19</v>
      </c>
      <c r="M41" s="16" t="s">
        <v>6</v>
      </c>
      <c r="N41" s="17">
        <v>23</v>
      </c>
      <c r="O41" s="43"/>
      <c r="P41" s="117" t="s">
        <v>19</v>
      </c>
      <c r="Q41" s="16" t="s">
        <v>2</v>
      </c>
      <c r="R41" s="17">
        <v>23</v>
      </c>
      <c r="S41" s="144"/>
      <c r="T41" s="145" t="s">
        <v>19</v>
      </c>
      <c r="U41" s="107" t="s">
        <v>5</v>
      </c>
      <c r="V41" s="107">
        <v>23</v>
      </c>
      <c r="W41" s="110"/>
      <c r="X41" s="111" t="s">
        <v>19</v>
      </c>
    </row>
    <row r="42" spans="1:24" s="11" customFormat="1" ht="12.75" customHeight="1">
      <c r="A42" s="16" t="s">
        <v>0</v>
      </c>
      <c r="B42" s="17">
        <v>24</v>
      </c>
      <c r="C42" s="144"/>
      <c r="D42" s="112" t="s">
        <v>19</v>
      </c>
      <c r="E42" s="17" t="s">
        <v>2</v>
      </c>
      <c r="F42" s="17">
        <v>24</v>
      </c>
      <c r="G42" s="46"/>
      <c r="H42" s="47" t="s">
        <v>19</v>
      </c>
      <c r="I42" s="107" t="s">
        <v>5</v>
      </c>
      <c r="J42" s="107">
        <v>24</v>
      </c>
      <c r="K42" s="110"/>
      <c r="L42" s="110" t="s">
        <v>19</v>
      </c>
      <c r="M42" s="16" t="s">
        <v>0</v>
      </c>
      <c r="N42" s="17">
        <v>24</v>
      </c>
      <c r="O42" s="43"/>
      <c r="P42" s="117" t="s">
        <v>19</v>
      </c>
      <c r="Q42" s="16" t="s">
        <v>3</v>
      </c>
      <c r="R42" s="17">
        <v>24</v>
      </c>
      <c r="S42" s="144"/>
      <c r="T42" s="145" t="s">
        <v>19</v>
      </c>
      <c r="U42" s="17" t="s">
        <v>6</v>
      </c>
      <c r="V42" s="17">
        <v>24</v>
      </c>
      <c r="W42" s="144"/>
      <c r="X42" s="112" t="s">
        <v>19</v>
      </c>
    </row>
    <row r="43" spans="1:24" s="11" customFormat="1" ht="12.75" customHeight="1">
      <c r="A43" s="16" t="s">
        <v>1</v>
      </c>
      <c r="B43" s="17">
        <v>25</v>
      </c>
      <c r="C43" s="144"/>
      <c r="D43" s="112" t="s">
        <v>19</v>
      </c>
      <c r="E43" s="17" t="s">
        <v>3</v>
      </c>
      <c r="F43" s="17">
        <v>25</v>
      </c>
      <c r="G43" s="46"/>
      <c r="H43" s="47" t="s">
        <v>19</v>
      </c>
      <c r="I43" s="17" t="s">
        <v>6</v>
      </c>
      <c r="J43" s="17">
        <v>25</v>
      </c>
      <c r="K43" s="144"/>
      <c r="L43" s="144" t="s">
        <v>19</v>
      </c>
      <c r="M43" s="16" t="s">
        <v>1</v>
      </c>
      <c r="N43" s="17">
        <v>25</v>
      </c>
      <c r="O43" s="346" t="s">
        <v>17</v>
      </c>
      <c r="P43" s="347"/>
      <c r="Q43" s="106" t="s">
        <v>4</v>
      </c>
      <c r="R43" s="107">
        <v>25</v>
      </c>
      <c r="S43" s="110"/>
      <c r="T43" s="111" t="s">
        <v>19</v>
      </c>
      <c r="U43" s="17" t="s">
        <v>0</v>
      </c>
      <c r="V43" s="17">
        <v>25</v>
      </c>
      <c r="W43" s="144"/>
      <c r="X43" s="112" t="s">
        <v>19</v>
      </c>
    </row>
    <row r="44" spans="1:24" s="11" customFormat="1" ht="12.75" customHeight="1">
      <c r="A44" s="16" t="s">
        <v>2</v>
      </c>
      <c r="B44" s="17">
        <v>26</v>
      </c>
      <c r="C44" s="144"/>
      <c r="D44" s="112" t="s">
        <v>19</v>
      </c>
      <c r="E44" s="107" t="s">
        <v>4</v>
      </c>
      <c r="F44" s="107">
        <v>26</v>
      </c>
      <c r="G44" s="110"/>
      <c r="H44" s="111" t="s">
        <v>19</v>
      </c>
      <c r="I44" s="17" t="s">
        <v>0</v>
      </c>
      <c r="J44" s="17">
        <v>26</v>
      </c>
      <c r="K44" s="144"/>
      <c r="L44" s="144" t="s">
        <v>19</v>
      </c>
      <c r="M44" s="16" t="s">
        <v>2</v>
      </c>
      <c r="N44" s="17">
        <v>26</v>
      </c>
      <c r="O44" s="43"/>
      <c r="P44" s="117" t="s">
        <v>19</v>
      </c>
      <c r="Q44" s="106" t="s">
        <v>5</v>
      </c>
      <c r="R44" s="107">
        <v>26</v>
      </c>
      <c r="S44" s="110"/>
      <c r="T44" s="111" t="s">
        <v>19</v>
      </c>
      <c r="U44" s="17" t="s">
        <v>1</v>
      </c>
      <c r="V44" s="17">
        <v>26</v>
      </c>
      <c r="W44" s="144"/>
      <c r="X44" s="112" t="s">
        <v>19</v>
      </c>
    </row>
    <row r="45" spans="1:24" s="11" customFormat="1" ht="12.75" customHeight="1">
      <c r="A45" s="16" t="s">
        <v>3</v>
      </c>
      <c r="B45" s="17">
        <v>27</v>
      </c>
      <c r="C45" s="144"/>
      <c r="D45" s="112" t="s">
        <v>19</v>
      </c>
      <c r="E45" s="107" t="s">
        <v>5</v>
      </c>
      <c r="F45" s="107">
        <v>27</v>
      </c>
      <c r="G45" s="110"/>
      <c r="H45" s="111" t="s">
        <v>19</v>
      </c>
      <c r="I45" s="17" t="s">
        <v>1</v>
      </c>
      <c r="J45" s="17">
        <v>27</v>
      </c>
      <c r="K45" s="144"/>
      <c r="L45" s="144" t="s">
        <v>19</v>
      </c>
      <c r="M45" s="16" t="s">
        <v>3</v>
      </c>
      <c r="N45" s="17">
        <v>27</v>
      </c>
      <c r="O45" s="43"/>
      <c r="P45" s="117" t="s">
        <v>19</v>
      </c>
      <c r="Q45" s="16" t="s">
        <v>6</v>
      </c>
      <c r="R45" s="17">
        <v>27</v>
      </c>
      <c r="S45" s="144"/>
      <c r="T45" s="145" t="s">
        <v>19</v>
      </c>
      <c r="U45" s="17" t="s">
        <v>2</v>
      </c>
      <c r="V45" s="17">
        <v>27</v>
      </c>
      <c r="W45" s="144"/>
      <c r="X45" s="112" t="s">
        <v>19</v>
      </c>
    </row>
    <row r="46" spans="1:24" s="11" customFormat="1" ht="12.75" customHeight="1">
      <c r="A46" s="106" t="s">
        <v>4</v>
      </c>
      <c r="B46" s="107">
        <v>28</v>
      </c>
      <c r="C46" s="110"/>
      <c r="D46" s="111" t="s">
        <v>19</v>
      </c>
      <c r="E46" s="17" t="s">
        <v>6</v>
      </c>
      <c r="F46" s="17">
        <v>28</v>
      </c>
      <c r="G46" s="46"/>
      <c r="H46" s="47" t="s">
        <v>19</v>
      </c>
      <c r="I46" s="17" t="s">
        <v>2</v>
      </c>
      <c r="J46" s="17">
        <v>28</v>
      </c>
      <c r="K46" s="144"/>
      <c r="L46" s="144" t="s">
        <v>19</v>
      </c>
      <c r="M46" s="106" t="s">
        <v>4</v>
      </c>
      <c r="N46" s="107">
        <v>28</v>
      </c>
      <c r="O46" s="110"/>
      <c r="P46" s="116" t="s">
        <v>19</v>
      </c>
      <c r="Q46" s="16" t="s">
        <v>0</v>
      </c>
      <c r="R46" s="17">
        <v>28</v>
      </c>
      <c r="S46" s="144"/>
      <c r="T46" s="145" t="s">
        <v>19</v>
      </c>
      <c r="U46" s="17" t="s">
        <v>3</v>
      </c>
      <c r="V46" s="17">
        <v>28</v>
      </c>
      <c r="W46" s="144"/>
      <c r="X46" s="112" t="s">
        <v>19</v>
      </c>
    </row>
    <row r="47" spans="1:24" s="11" customFormat="1" ht="12.75" customHeight="1">
      <c r="A47" s="106" t="s">
        <v>5</v>
      </c>
      <c r="B47" s="107">
        <v>29</v>
      </c>
      <c r="C47" s="110"/>
      <c r="D47" s="111" t="s">
        <v>19</v>
      </c>
      <c r="E47" s="17" t="s">
        <v>0</v>
      </c>
      <c r="F47" s="17">
        <v>29</v>
      </c>
      <c r="G47" s="46"/>
      <c r="H47" s="47" t="s">
        <v>19</v>
      </c>
      <c r="I47" s="17" t="s">
        <v>3</v>
      </c>
      <c r="J47" s="17">
        <v>29</v>
      </c>
      <c r="K47" s="144"/>
      <c r="L47" s="144" t="s">
        <v>19</v>
      </c>
      <c r="M47" s="106" t="s">
        <v>5</v>
      </c>
      <c r="N47" s="107">
        <v>29</v>
      </c>
      <c r="O47" s="110"/>
      <c r="P47" s="116" t="s">
        <v>19</v>
      </c>
      <c r="Q47" s="16" t="s">
        <v>1</v>
      </c>
      <c r="R47" s="17">
        <v>29</v>
      </c>
      <c r="S47" s="144"/>
      <c r="T47" s="145" t="s">
        <v>19</v>
      </c>
      <c r="U47" s="19"/>
      <c r="V47" s="19"/>
      <c r="W47" s="19"/>
      <c r="X47" s="20"/>
    </row>
    <row r="48" spans="1:24" s="11" customFormat="1" ht="12.75" customHeight="1">
      <c r="A48" s="16" t="s">
        <v>6</v>
      </c>
      <c r="B48" s="17">
        <v>30</v>
      </c>
      <c r="C48" s="45"/>
      <c r="D48" s="112" t="s">
        <v>19</v>
      </c>
      <c r="E48" s="17" t="s">
        <v>1</v>
      </c>
      <c r="F48" s="17">
        <v>30</v>
      </c>
      <c r="G48" s="46"/>
      <c r="H48" s="47" t="s">
        <v>19</v>
      </c>
      <c r="I48" s="107" t="s">
        <v>4</v>
      </c>
      <c r="J48" s="107">
        <v>30</v>
      </c>
      <c r="K48" s="110"/>
      <c r="L48" s="110" t="s">
        <v>19</v>
      </c>
      <c r="M48" s="16" t="s">
        <v>6</v>
      </c>
      <c r="N48" s="17">
        <v>30</v>
      </c>
      <c r="O48" s="43"/>
      <c r="P48" s="117" t="s">
        <v>19</v>
      </c>
      <c r="Q48" s="16" t="s">
        <v>2</v>
      </c>
      <c r="R48" s="17">
        <v>30</v>
      </c>
      <c r="S48" s="144"/>
      <c r="T48" s="145" t="s">
        <v>19</v>
      </c>
      <c r="U48" s="19"/>
      <c r="V48" s="19"/>
      <c r="W48" s="19"/>
      <c r="X48" s="20"/>
    </row>
    <row r="49" spans="1:24" s="11" customFormat="1" ht="12.75" customHeight="1" thickBot="1">
      <c r="A49" s="21"/>
      <c r="B49" s="22"/>
      <c r="C49" s="22"/>
      <c r="D49" s="41"/>
      <c r="E49" s="24" t="s">
        <v>2</v>
      </c>
      <c r="F49" s="24">
        <v>31</v>
      </c>
      <c r="G49" s="113"/>
      <c r="H49" s="114" t="s">
        <v>19</v>
      </c>
      <c r="I49" s="22"/>
      <c r="J49" s="22"/>
      <c r="K49" s="22"/>
      <c r="L49" s="23"/>
      <c r="M49" s="40" t="s">
        <v>0</v>
      </c>
      <c r="N49" s="24">
        <v>31</v>
      </c>
      <c r="O49" s="118"/>
      <c r="P49" s="320" t="s">
        <v>19</v>
      </c>
      <c r="Q49" s="321" t="s">
        <v>3</v>
      </c>
      <c r="R49" s="322">
        <v>31</v>
      </c>
      <c r="S49" s="323"/>
      <c r="T49" s="324" t="s">
        <v>19</v>
      </c>
      <c r="U49" s="22"/>
      <c r="V49" s="22"/>
      <c r="W49" s="22"/>
      <c r="X49" s="25"/>
    </row>
    <row r="50" spans="1:24" s="11" customFormat="1" ht="15.75" customHeight="1" thickBot="1">
      <c r="A50" s="18"/>
      <c r="B50" s="26"/>
      <c r="C50" s="29"/>
      <c r="D50" s="30"/>
      <c r="E50" s="18"/>
      <c r="F50" s="18"/>
      <c r="G50" s="31"/>
      <c r="H50" s="32"/>
      <c r="I50" s="26"/>
      <c r="J50" s="26"/>
      <c r="K50" s="31"/>
      <c r="L50" s="32"/>
      <c r="M50" s="26"/>
      <c r="N50" s="26"/>
      <c r="O50" s="31"/>
      <c r="P50" s="31"/>
      <c r="Q50" s="26"/>
      <c r="R50" s="26"/>
      <c r="S50" s="31"/>
      <c r="T50" s="32"/>
      <c r="U50" s="14"/>
      <c r="V50" s="14"/>
      <c r="W50" s="14"/>
      <c r="X50" s="14"/>
    </row>
    <row r="51" spans="1:24" s="11" customFormat="1" ht="12.75" customHeight="1">
      <c r="A51" s="345" t="s">
        <v>13</v>
      </c>
      <c r="B51" s="343"/>
      <c r="C51" s="343"/>
      <c r="D51" s="344"/>
      <c r="E51" s="343" t="s">
        <v>14</v>
      </c>
      <c r="F51" s="343"/>
      <c r="G51" s="343"/>
      <c r="H51" s="344"/>
      <c r="I51" s="343" t="s">
        <v>15</v>
      </c>
      <c r="J51" s="343"/>
      <c r="K51" s="343"/>
      <c r="L51" s="344"/>
      <c r="M51" s="343" t="s">
        <v>16</v>
      </c>
      <c r="N51" s="343"/>
      <c r="O51" s="343"/>
      <c r="P51" s="344"/>
      <c r="Q51" s="345" t="s">
        <v>11</v>
      </c>
      <c r="R51" s="343"/>
      <c r="S51" s="343"/>
      <c r="T51" s="344"/>
      <c r="U51" s="343" t="s">
        <v>20</v>
      </c>
      <c r="V51" s="343"/>
      <c r="W51" s="343"/>
      <c r="X51" s="344"/>
    </row>
    <row r="52" spans="1:24" s="11" customFormat="1" ht="12.75" customHeight="1">
      <c r="A52" s="106" t="s">
        <v>4</v>
      </c>
      <c r="B52" s="107">
        <v>1</v>
      </c>
      <c r="C52" s="110"/>
      <c r="D52" s="111" t="s">
        <v>19</v>
      </c>
      <c r="E52" s="17" t="s">
        <v>0</v>
      </c>
      <c r="F52" s="17">
        <v>1</v>
      </c>
      <c r="G52" s="144"/>
      <c r="H52" s="124" t="s">
        <v>19</v>
      </c>
      <c r="I52" s="16" t="s">
        <v>2</v>
      </c>
      <c r="J52" s="17">
        <v>1</v>
      </c>
      <c r="K52" s="369" t="s">
        <v>17</v>
      </c>
      <c r="L52" s="370"/>
      <c r="M52" s="107" t="s">
        <v>5</v>
      </c>
      <c r="N52" s="107">
        <v>1</v>
      </c>
      <c r="O52" s="110"/>
      <c r="P52" s="135" t="s">
        <v>19</v>
      </c>
      <c r="Q52" s="16" t="s">
        <v>0</v>
      </c>
      <c r="R52" s="17">
        <v>1</v>
      </c>
      <c r="S52" s="144"/>
      <c r="T52" s="122" t="s">
        <v>19</v>
      </c>
      <c r="U52" s="17" t="s">
        <v>3</v>
      </c>
      <c r="V52" s="17">
        <v>1</v>
      </c>
      <c r="W52" s="46"/>
      <c r="X52" s="137" t="s">
        <v>19</v>
      </c>
    </row>
    <row r="53" spans="1:24" s="11" customFormat="1" ht="12.75" customHeight="1">
      <c r="A53" s="106" t="s">
        <v>5</v>
      </c>
      <c r="B53" s="107">
        <v>2</v>
      </c>
      <c r="C53" s="110"/>
      <c r="D53" s="111" t="s">
        <v>19</v>
      </c>
      <c r="E53" s="17" t="s">
        <v>1</v>
      </c>
      <c r="F53" s="17">
        <v>2</v>
      </c>
      <c r="G53" s="144"/>
      <c r="H53" s="124" t="s">
        <v>19</v>
      </c>
      <c r="I53" s="16" t="s">
        <v>3</v>
      </c>
      <c r="J53" s="17">
        <v>2</v>
      </c>
      <c r="K53" s="144"/>
      <c r="L53" s="121" t="s">
        <v>19</v>
      </c>
      <c r="M53" s="17" t="s">
        <v>6</v>
      </c>
      <c r="N53" s="17">
        <v>2</v>
      </c>
      <c r="O53" s="144"/>
      <c r="P53" s="136" t="s">
        <v>19</v>
      </c>
      <c r="Q53" s="16" t="s">
        <v>1</v>
      </c>
      <c r="R53" s="17">
        <v>2</v>
      </c>
      <c r="S53" s="144"/>
      <c r="T53" s="122" t="s">
        <v>19</v>
      </c>
      <c r="U53" s="107" t="s">
        <v>4</v>
      </c>
      <c r="V53" s="107">
        <v>2</v>
      </c>
      <c r="W53" s="110"/>
      <c r="X53" s="123" t="s">
        <v>19</v>
      </c>
    </row>
    <row r="54" spans="1:24" s="11" customFormat="1" ht="12.75" customHeight="1">
      <c r="A54" s="16" t="s">
        <v>6</v>
      </c>
      <c r="B54" s="17">
        <v>3</v>
      </c>
      <c r="C54" s="144"/>
      <c r="D54" s="112" t="s">
        <v>19</v>
      </c>
      <c r="E54" s="17" t="s">
        <v>2</v>
      </c>
      <c r="F54" s="17">
        <v>3</v>
      </c>
      <c r="G54" s="144"/>
      <c r="H54" s="124" t="s">
        <v>19</v>
      </c>
      <c r="I54" s="106" t="s">
        <v>4</v>
      </c>
      <c r="J54" s="107">
        <v>3</v>
      </c>
      <c r="K54" s="110"/>
      <c r="L54" s="123" t="s">
        <v>19</v>
      </c>
      <c r="M54" s="17" t="s">
        <v>0</v>
      </c>
      <c r="N54" s="17">
        <v>3</v>
      </c>
      <c r="O54" s="144"/>
      <c r="P54" s="136" t="s">
        <v>19</v>
      </c>
      <c r="Q54" s="16" t="s">
        <v>2</v>
      </c>
      <c r="R54" s="17">
        <v>3</v>
      </c>
      <c r="S54" s="144"/>
      <c r="T54" s="122" t="s">
        <v>19</v>
      </c>
      <c r="U54" s="107" t="s">
        <v>5</v>
      </c>
      <c r="V54" s="107">
        <v>3</v>
      </c>
      <c r="W54" s="110"/>
      <c r="X54" s="123" t="s">
        <v>19</v>
      </c>
    </row>
    <row r="55" spans="1:24" s="11" customFormat="1" ht="12.75" customHeight="1">
      <c r="A55" s="16" t="s">
        <v>0</v>
      </c>
      <c r="B55" s="17">
        <v>4</v>
      </c>
      <c r="C55" s="144"/>
      <c r="D55" s="112" t="s">
        <v>19</v>
      </c>
      <c r="E55" s="17" t="s">
        <v>3</v>
      </c>
      <c r="F55" s="17">
        <v>4</v>
      </c>
      <c r="G55" s="144"/>
      <c r="H55" s="124" t="s">
        <v>19</v>
      </c>
      <c r="I55" s="106" t="s">
        <v>5</v>
      </c>
      <c r="J55" s="107">
        <v>4</v>
      </c>
      <c r="K55" s="110"/>
      <c r="L55" s="123" t="s">
        <v>19</v>
      </c>
      <c r="M55" s="17" t="s">
        <v>1</v>
      </c>
      <c r="N55" s="17">
        <v>4</v>
      </c>
      <c r="O55" s="144"/>
      <c r="P55" s="136" t="s">
        <v>19</v>
      </c>
      <c r="Q55" s="16" t="s">
        <v>3</v>
      </c>
      <c r="R55" s="17">
        <v>4</v>
      </c>
      <c r="S55" s="144"/>
      <c r="T55" s="122" t="s">
        <v>19</v>
      </c>
      <c r="U55" s="17" t="s">
        <v>6</v>
      </c>
      <c r="V55" s="17">
        <v>4</v>
      </c>
      <c r="W55" s="46"/>
      <c r="X55" s="137" t="s">
        <v>19</v>
      </c>
    </row>
    <row r="56" spans="1:24" s="11" customFormat="1" ht="12.75" customHeight="1">
      <c r="A56" s="16" t="s">
        <v>1</v>
      </c>
      <c r="B56" s="17">
        <v>5</v>
      </c>
      <c r="C56" s="144"/>
      <c r="D56" s="112" t="s">
        <v>19</v>
      </c>
      <c r="E56" s="107" t="s">
        <v>4</v>
      </c>
      <c r="F56" s="107">
        <v>5</v>
      </c>
      <c r="G56" s="110"/>
      <c r="H56" s="125" t="s">
        <v>19</v>
      </c>
      <c r="I56" s="16" t="s">
        <v>6</v>
      </c>
      <c r="J56" s="17">
        <v>5</v>
      </c>
      <c r="K56" s="144"/>
      <c r="L56" s="121" t="s">
        <v>19</v>
      </c>
      <c r="M56" s="17" t="s">
        <v>2</v>
      </c>
      <c r="N56" s="17">
        <v>5</v>
      </c>
      <c r="O56" s="144"/>
      <c r="P56" s="136" t="s">
        <v>19</v>
      </c>
      <c r="Q56" s="106" t="s">
        <v>4</v>
      </c>
      <c r="R56" s="107">
        <v>5</v>
      </c>
      <c r="S56" s="110"/>
      <c r="T56" s="123" t="s">
        <v>19</v>
      </c>
      <c r="U56" s="17" t="s">
        <v>0</v>
      </c>
      <c r="V56" s="17">
        <v>5</v>
      </c>
      <c r="W56" s="46"/>
      <c r="X56" s="137" t="s">
        <v>19</v>
      </c>
    </row>
    <row r="57" spans="1:24" s="11" customFormat="1" ht="12.75" customHeight="1">
      <c r="A57" s="16" t="s">
        <v>2</v>
      </c>
      <c r="B57" s="17">
        <v>6</v>
      </c>
      <c r="C57" s="144"/>
      <c r="D57" s="112" t="s">
        <v>19</v>
      </c>
      <c r="E57" s="107" t="s">
        <v>5</v>
      </c>
      <c r="F57" s="107">
        <v>6</v>
      </c>
      <c r="G57" s="110"/>
      <c r="H57" s="125" t="s">
        <v>19</v>
      </c>
      <c r="I57" s="16" t="s">
        <v>0</v>
      </c>
      <c r="J57" s="17">
        <v>6</v>
      </c>
      <c r="K57" s="144"/>
      <c r="L57" s="131" t="s">
        <v>19</v>
      </c>
      <c r="M57" s="17" t="s">
        <v>3</v>
      </c>
      <c r="N57" s="17">
        <v>6</v>
      </c>
      <c r="O57" s="144"/>
      <c r="P57" s="136" t="s">
        <v>19</v>
      </c>
      <c r="Q57" s="106" t="s">
        <v>5</v>
      </c>
      <c r="R57" s="107">
        <v>6</v>
      </c>
      <c r="S57" s="110"/>
      <c r="T57" s="123" t="s">
        <v>19</v>
      </c>
      <c r="U57" s="17" t="s">
        <v>1</v>
      </c>
      <c r="V57" s="17">
        <v>6</v>
      </c>
      <c r="W57" s="46"/>
      <c r="X57" s="137" t="s">
        <v>19</v>
      </c>
    </row>
    <row r="58" spans="1:24" s="11" customFormat="1" ht="12.75" customHeight="1">
      <c r="A58" s="16" t="s">
        <v>3</v>
      </c>
      <c r="B58" s="17">
        <v>7</v>
      </c>
      <c r="C58" s="144"/>
      <c r="D58" s="112" t="s">
        <v>19</v>
      </c>
      <c r="E58" s="17" t="s">
        <v>6</v>
      </c>
      <c r="F58" s="17">
        <v>7</v>
      </c>
      <c r="G58" s="43"/>
      <c r="H58" s="127" t="s">
        <v>19</v>
      </c>
      <c r="I58" s="16" t="s">
        <v>1</v>
      </c>
      <c r="J58" s="17">
        <v>7</v>
      </c>
      <c r="K58" s="144"/>
      <c r="L58" s="122" t="s">
        <v>19</v>
      </c>
      <c r="M58" s="107" t="s">
        <v>4</v>
      </c>
      <c r="N58" s="107">
        <v>7</v>
      </c>
      <c r="O58" s="125"/>
      <c r="P58" s="135" t="s">
        <v>19</v>
      </c>
      <c r="Q58" s="16" t="s">
        <v>6</v>
      </c>
      <c r="R58" s="17">
        <v>7</v>
      </c>
      <c r="S58" s="46"/>
      <c r="T58" s="137" t="s">
        <v>19</v>
      </c>
      <c r="U58" s="17" t="s">
        <v>2</v>
      </c>
      <c r="V58" s="17">
        <v>7</v>
      </c>
      <c r="W58" s="46"/>
      <c r="X58" s="137" t="s">
        <v>19</v>
      </c>
    </row>
    <row r="59" spans="1:24" s="11" customFormat="1" ht="12.75" customHeight="1">
      <c r="A59" s="106" t="s">
        <v>4</v>
      </c>
      <c r="B59" s="107">
        <v>8</v>
      </c>
      <c r="C59" s="110"/>
      <c r="D59" s="111" t="s">
        <v>19</v>
      </c>
      <c r="E59" s="17" t="s">
        <v>0</v>
      </c>
      <c r="F59" s="17">
        <v>8</v>
      </c>
      <c r="G59" s="43"/>
      <c r="H59" s="127" t="s">
        <v>19</v>
      </c>
      <c r="I59" s="16" t="s">
        <v>2</v>
      </c>
      <c r="J59" s="17">
        <v>8</v>
      </c>
      <c r="K59" s="338" t="s">
        <v>17</v>
      </c>
      <c r="L59" s="339"/>
      <c r="M59" s="107" t="s">
        <v>5</v>
      </c>
      <c r="N59" s="107">
        <v>8</v>
      </c>
      <c r="O59" s="125"/>
      <c r="P59" s="135" t="s">
        <v>19</v>
      </c>
      <c r="Q59" s="16" t="s">
        <v>0</v>
      </c>
      <c r="R59" s="17">
        <v>8</v>
      </c>
      <c r="S59" s="46"/>
      <c r="T59" s="137" t="s">
        <v>19</v>
      </c>
      <c r="U59" s="17" t="s">
        <v>3</v>
      </c>
      <c r="V59" s="17">
        <v>8</v>
      </c>
      <c r="W59" s="46"/>
      <c r="X59" s="137" t="s">
        <v>19</v>
      </c>
    </row>
    <row r="60" spans="1:24" s="11" customFormat="1" ht="12.75" customHeight="1">
      <c r="A60" s="106" t="s">
        <v>5</v>
      </c>
      <c r="B60" s="107">
        <v>9</v>
      </c>
      <c r="C60" s="110"/>
      <c r="D60" s="111" t="s">
        <v>19</v>
      </c>
      <c r="E60" s="17" t="s">
        <v>1</v>
      </c>
      <c r="F60" s="17">
        <v>9</v>
      </c>
      <c r="G60" s="43"/>
      <c r="H60" s="127" t="s">
        <v>19</v>
      </c>
      <c r="I60" s="16" t="s">
        <v>3</v>
      </c>
      <c r="J60" s="17">
        <v>9</v>
      </c>
      <c r="K60" s="144"/>
      <c r="L60" s="122" t="s">
        <v>19</v>
      </c>
      <c r="M60" s="17" t="s">
        <v>6</v>
      </c>
      <c r="N60" s="17">
        <v>9</v>
      </c>
      <c r="O60" s="338" t="s">
        <v>17</v>
      </c>
      <c r="P60" s="339"/>
      <c r="Q60" s="16" t="s">
        <v>1</v>
      </c>
      <c r="R60" s="17">
        <v>9</v>
      </c>
      <c r="S60" s="46"/>
      <c r="T60" s="137" t="s">
        <v>19</v>
      </c>
      <c r="U60" s="107" t="s">
        <v>4</v>
      </c>
      <c r="V60" s="107">
        <v>9</v>
      </c>
      <c r="W60" s="110"/>
      <c r="X60" s="123" t="s">
        <v>19</v>
      </c>
    </row>
    <row r="61" spans="1:24" s="11" customFormat="1" ht="12.75" customHeight="1">
      <c r="A61" s="16" t="s">
        <v>6</v>
      </c>
      <c r="B61" s="17">
        <v>10</v>
      </c>
      <c r="C61" s="144"/>
      <c r="D61" s="112" t="s">
        <v>19</v>
      </c>
      <c r="E61" s="17" t="s">
        <v>2</v>
      </c>
      <c r="F61" s="17">
        <v>10</v>
      </c>
      <c r="G61" s="128"/>
      <c r="H61" s="127" t="s">
        <v>19</v>
      </c>
      <c r="I61" s="106" t="s">
        <v>4</v>
      </c>
      <c r="J61" s="107">
        <v>10</v>
      </c>
      <c r="K61" s="110"/>
      <c r="L61" s="132" t="s">
        <v>19</v>
      </c>
      <c r="M61" s="17" t="s">
        <v>0</v>
      </c>
      <c r="N61" s="17">
        <v>10</v>
      </c>
      <c r="O61" s="144"/>
      <c r="P61" s="136" t="s">
        <v>19</v>
      </c>
      <c r="Q61" s="16" t="s">
        <v>2</v>
      </c>
      <c r="R61" s="17">
        <v>10</v>
      </c>
      <c r="S61" s="46"/>
      <c r="T61" s="137" t="s">
        <v>19</v>
      </c>
      <c r="U61" s="107" t="s">
        <v>5</v>
      </c>
      <c r="V61" s="107">
        <v>10</v>
      </c>
      <c r="W61" s="110"/>
      <c r="X61" s="123" t="s">
        <v>19</v>
      </c>
    </row>
    <row r="62" spans="1:24" s="11" customFormat="1" ht="12.75" customHeight="1">
      <c r="A62" s="16" t="s">
        <v>0</v>
      </c>
      <c r="B62" s="17">
        <v>11</v>
      </c>
      <c r="C62" s="144"/>
      <c r="D62" s="120" t="s">
        <v>19</v>
      </c>
      <c r="E62" s="17" t="s">
        <v>3</v>
      </c>
      <c r="F62" s="17">
        <v>11</v>
      </c>
      <c r="G62" s="43"/>
      <c r="H62" s="127" t="s">
        <v>19</v>
      </c>
      <c r="I62" s="106" t="s">
        <v>5</v>
      </c>
      <c r="J62" s="107">
        <v>11</v>
      </c>
      <c r="K62" s="110"/>
      <c r="L62" s="132" t="s">
        <v>19</v>
      </c>
      <c r="M62" s="17" t="s">
        <v>1</v>
      </c>
      <c r="N62" s="17">
        <v>11</v>
      </c>
      <c r="O62" s="144"/>
      <c r="P62" s="136" t="s">
        <v>19</v>
      </c>
      <c r="Q62" s="16" t="s">
        <v>3</v>
      </c>
      <c r="R62" s="17">
        <v>11</v>
      </c>
      <c r="S62" s="46"/>
      <c r="T62" s="137" t="s">
        <v>19</v>
      </c>
      <c r="U62" s="17" t="s">
        <v>6</v>
      </c>
      <c r="V62" s="17">
        <v>11</v>
      </c>
      <c r="W62" s="46"/>
      <c r="X62" s="137" t="s">
        <v>19</v>
      </c>
    </row>
    <row r="63" spans="1:24" s="11" customFormat="1" ht="12.75" customHeight="1">
      <c r="A63" s="16" t="s">
        <v>1</v>
      </c>
      <c r="B63" s="17">
        <v>12</v>
      </c>
      <c r="C63" s="144"/>
      <c r="D63" s="121" t="s">
        <v>19</v>
      </c>
      <c r="E63" s="107" t="s">
        <v>4</v>
      </c>
      <c r="F63" s="107">
        <v>12</v>
      </c>
      <c r="G63" s="110"/>
      <c r="H63" s="125" t="s">
        <v>19</v>
      </c>
      <c r="I63" s="16" t="s">
        <v>6</v>
      </c>
      <c r="J63" s="17">
        <v>12</v>
      </c>
      <c r="K63" s="144"/>
      <c r="L63" s="131" t="s">
        <v>19</v>
      </c>
      <c r="M63" s="17" t="s">
        <v>2</v>
      </c>
      <c r="N63" s="17">
        <v>12</v>
      </c>
      <c r="O63" s="144"/>
      <c r="P63" s="136" t="s">
        <v>19</v>
      </c>
      <c r="Q63" s="106" t="s">
        <v>4</v>
      </c>
      <c r="R63" s="107">
        <v>12</v>
      </c>
      <c r="S63" s="110"/>
      <c r="T63" s="123" t="s">
        <v>19</v>
      </c>
      <c r="U63" s="17" t="s">
        <v>0</v>
      </c>
      <c r="V63" s="17">
        <v>12</v>
      </c>
      <c r="W63" s="46"/>
      <c r="X63" s="137" t="s">
        <v>19</v>
      </c>
    </row>
    <row r="64" spans="1:24" s="11" customFormat="1" ht="12.75" customHeight="1">
      <c r="A64" s="16" t="s">
        <v>2</v>
      </c>
      <c r="B64" s="17">
        <v>13</v>
      </c>
      <c r="C64" s="144"/>
      <c r="D64" s="122" t="s">
        <v>19</v>
      </c>
      <c r="E64" s="107" t="s">
        <v>5</v>
      </c>
      <c r="F64" s="107">
        <v>13</v>
      </c>
      <c r="G64" s="110"/>
      <c r="H64" s="125" t="s">
        <v>19</v>
      </c>
      <c r="I64" s="16" t="s">
        <v>0</v>
      </c>
      <c r="J64" s="17">
        <v>13</v>
      </c>
      <c r="K64" s="144"/>
      <c r="L64" s="131" t="s">
        <v>19</v>
      </c>
      <c r="M64" s="17" t="s">
        <v>3</v>
      </c>
      <c r="N64" s="17">
        <v>13</v>
      </c>
      <c r="O64" s="144"/>
      <c r="P64" s="136" t="s">
        <v>19</v>
      </c>
      <c r="Q64" s="106" t="s">
        <v>5</v>
      </c>
      <c r="R64" s="107">
        <v>13</v>
      </c>
      <c r="S64" s="110"/>
      <c r="T64" s="123" t="s">
        <v>19</v>
      </c>
      <c r="U64" s="17" t="s">
        <v>1</v>
      </c>
      <c r="V64" s="17">
        <v>13</v>
      </c>
      <c r="W64" s="46"/>
      <c r="X64" s="137" t="s">
        <v>19</v>
      </c>
    </row>
    <row r="65" spans="1:24" s="11" customFormat="1" ht="12.75" customHeight="1">
      <c r="A65" s="16" t="s">
        <v>3</v>
      </c>
      <c r="B65" s="17">
        <v>14</v>
      </c>
      <c r="C65" s="144"/>
      <c r="D65" s="122" t="s">
        <v>19</v>
      </c>
      <c r="E65" s="17" t="s">
        <v>6</v>
      </c>
      <c r="F65" s="17">
        <v>14</v>
      </c>
      <c r="G65" s="43"/>
      <c r="H65" s="127" t="s">
        <v>19</v>
      </c>
      <c r="I65" s="16" t="s">
        <v>1</v>
      </c>
      <c r="J65" s="17">
        <v>14</v>
      </c>
      <c r="K65" s="144"/>
      <c r="L65" s="122" t="s">
        <v>19</v>
      </c>
      <c r="M65" s="107" t="s">
        <v>4</v>
      </c>
      <c r="N65" s="107">
        <v>14</v>
      </c>
      <c r="O65" s="125"/>
      <c r="P65" s="135" t="s">
        <v>19</v>
      </c>
      <c r="Q65" s="16" t="s">
        <v>6</v>
      </c>
      <c r="R65" s="17">
        <v>14</v>
      </c>
      <c r="S65" s="327" t="s">
        <v>17</v>
      </c>
      <c r="T65" s="328"/>
      <c r="U65" s="17" t="s">
        <v>2</v>
      </c>
      <c r="V65" s="17">
        <v>14</v>
      </c>
      <c r="W65" s="46"/>
      <c r="X65" s="137" t="s">
        <v>19</v>
      </c>
    </row>
    <row r="66" spans="1:24" s="11" customFormat="1" ht="12.75" customHeight="1">
      <c r="A66" s="106" t="s">
        <v>4</v>
      </c>
      <c r="B66" s="107">
        <v>15</v>
      </c>
      <c r="C66" s="110"/>
      <c r="D66" s="123" t="s">
        <v>19</v>
      </c>
      <c r="E66" s="17" t="s">
        <v>0</v>
      </c>
      <c r="F66" s="17">
        <v>15</v>
      </c>
      <c r="G66" s="43"/>
      <c r="H66" s="127" t="s">
        <v>19</v>
      </c>
      <c r="I66" s="16" t="s">
        <v>2</v>
      </c>
      <c r="J66" s="17">
        <v>15</v>
      </c>
      <c r="K66" s="144"/>
      <c r="L66" s="131" t="s">
        <v>19</v>
      </c>
      <c r="M66" s="107" t="s">
        <v>5</v>
      </c>
      <c r="N66" s="107">
        <v>15</v>
      </c>
      <c r="O66" s="125"/>
      <c r="P66" s="135" t="s">
        <v>19</v>
      </c>
      <c r="Q66" s="16" t="s">
        <v>0</v>
      </c>
      <c r="R66" s="17">
        <v>15</v>
      </c>
      <c r="S66" s="46"/>
      <c r="T66" s="137" t="s">
        <v>19</v>
      </c>
      <c r="U66" s="17" t="s">
        <v>3</v>
      </c>
      <c r="V66" s="17">
        <v>15</v>
      </c>
      <c r="W66" s="327" t="s">
        <v>17</v>
      </c>
      <c r="X66" s="328"/>
    </row>
    <row r="67" spans="1:24" s="11" customFormat="1" ht="12.75" customHeight="1">
      <c r="A67" s="106" t="s">
        <v>5</v>
      </c>
      <c r="B67" s="107">
        <v>16</v>
      </c>
      <c r="C67" s="110"/>
      <c r="D67" s="123" t="s">
        <v>19</v>
      </c>
      <c r="E67" s="17" t="s">
        <v>1</v>
      </c>
      <c r="F67" s="17">
        <v>16</v>
      </c>
      <c r="G67" s="43"/>
      <c r="H67" s="127" t="s">
        <v>19</v>
      </c>
      <c r="I67" s="16" t="s">
        <v>3</v>
      </c>
      <c r="J67" s="17">
        <v>16</v>
      </c>
      <c r="K67" s="144"/>
      <c r="L67" s="131" t="s">
        <v>19</v>
      </c>
      <c r="M67" s="17" t="s">
        <v>6</v>
      </c>
      <c r="N67" s="17">
        <v>16</v>
      </c>
      <c r="O67" s="144"/>
      <c r="P67" s="136" t="s">
        <v>19</v>
      </c>
      <c r="Q67" s="16" t="s">
        <v>1</v>
      </c>
      <c r="R67" s="17">
        <v>16</v>
      </c>
      <c r="S67" s="46"/>
      <c r="T67" s="137" t="s">
        <v>19</v>
      </c>
      <c r="U67" s="107" t="s">
        <v>4</v>
      </c>
      <c r="V67" s="107">
        <v>16</v>
      </c>
      <c r="W67" s="110"/>
      <c r="X67" s="123" t="s">
        <v>19</v>
      </c>
    </row>
    <row r="68" spans="1:24" s="11" customFormat="1" ht="12.75" customHeight="1">
      <c r="A68" s="16" t="s">
        <v>6</v>
      </c>
      <c r="B68" s="17">
        <v>17</v>
      </c>
      <c r="C68" s="144"/>
      <c r="D68" s="122" t="s">
        <v>19</v>
      </c>
      <c r="E68" s="17" t="s">
        <v>2</v>
      </c>
      <c r="F68" s="17">
        <v>17</v>
      </c>
      <c r="G68" s="43"/>
      <c r="H68" s="127" t="s">
        <v>19</v>
      </c>
      <c r="I68" s="106" t="s">
        <v>4</v>
      </c>
      <c r="J68" s="107">
        <v>17</v>
      </c>
      <c r="K68" s="110"/>
      <c r="L68" s="132" t="s">
        <v>19</v>
      </c>
      <c r="M68" s="17" t="s">
        <v>0</v>
      </c>
      <c r="N68" s="17">
        <v>17</v>
      </c>
      <c r="O68" s="144"/>
      <c r="P68" s="136" t="s">
        <v>19</v>
      </c>
      <c r="Q68" s="16" t="s">
        <v>2</v>
      </c>
      <c r="R68" s="17">
        <v>17</v>
      </c>
      <c r="S68" s="46"/>
      <c r="T68" s="137" t="s">
        <v>19</v>
      </c>
      <c r="U68" s="107" t="s">
        <v>5</v>
      </c>
      <c r="V68" s="107">
        <v>17</v>
      </c>
      <c r="W68" s="110"/>
      <c r="X68" s="123" t="s">
        <v>19</v>
      </c>
    </row>
    <row r="69" spans="1:24" s="11" customFormat="1" ht="12.75" customHeight="1">
      <c r="A69" s="16" t="s">
        <v>0</v>
      </c>
      <c r="B69" s="17">
        <v>18</v>
      </c>
      <c r="C69" s="144"/>
      <c r="D69" s="122" t="s">
        <v>19</v>
      </c>
      <c r="E69" s="17" t="s">
        <v>3</v>
      </c>
      <c r="F69" s="17">
        <v>18</v>
      </c>
      <c r="G69" s="43"/>
      <c r="H69" s="127" t="s">
        <v>19</v>
      </c>
      <c r="I69" s="106" t="s">
        <v>5</v>
      </c>
      <c r="J69" s="107">
        <v>18</v>
      </c>
      <c r="K69" s="110"/>
      <c r="L69" s="132" t="s">
        <v>19</v>
      </c>
      <c r="M69" s="17" t="s">
        <v>1</v>
      </c>
      <c r="N69" s="17">
        <v>18</v>
      </c>
      <c r="O69" s="144"/>
      <c r="P69" s="136" t="s">
        <v>19</v>
      </c>
      <c r="Q69" s="16" t="s">
        <v>3</v>
      </c>
      <c r="R69" s="17">
        <v>18</v>
      </c>
      <c r="S69" s="46"/>
      <c r="T69" s="137" t="s">
        <v>19</v>
      </c>
      <c r="U69" s="17" t="s">
        <v>6</v>
      </c>
      <c r="V69" s="17">
        <v>18</v>
      </c>
      <c r="W69" s="46"/>
      <c r="X69" s="137" t="s">
        <v>19</v>
      </c>
    </row>
    <row r="70" spans="1:24" s="11" customFormat="1" ht="12.75" customHeight="1">
      <c r="A70" s="16" t="s">
        <v>1</v>
      </c>
      <c r="B70" s="17">
        <v>19</v>
      </c>
      <c r="C70" s="144"/>
      <c r="D70" s="122" t="s">
        <v>19</v>
      </c>
      <c r="E70" s="107" t="s">
        <v>4</v>
      </c>
      <c r="F70" s="107">
        <v>19</v>
      </c>
      <c r="G70" s="110"/>
      <c r="H70" s="125" t="s">
        <v>19</v>
      </c>
      <c r="I70" s="16" t="s">
        <v>6</v>
      </c>
      <c r="J70" s="17">
        <v>19</v>
      </c>
      <c r="K70" s="144"/>
      <c r="L70" s="131" t="s">
        <v>19</v>
      </c>
      <c r="M70" s="17" t="s">
        <v>2</v>
      </c>
      <c r="N70" s="17">
        <v>19</v>
      </c>
      <c r="O70" s="144"/>
      <c r="P70" s="136" t="s">
        <v>19</v>
      </c>
      <c r="Q70" s="106" t="s">
        <v>4</v>
      </c>
      <c r="R70" s="107">
        <v>19</v>
      </c>
      <c r="S70" s="110"/>
      <c r="T70" s="123" t="s">
        <v>19</v>
      </c>
      <c r="U70" s="17" t="s">
        <v>0</v>
      </c>
      <c r="V70" s="17">
        <v>19</v>
      </c>
      <c r="W70" s="46"/>
      <c r="X70" s="137" t="s">
        <v>19</v>
      </c>
    </row>
    <row r="71" spans="1:24" s="11" customFormat="1" ht="12.75" customHeight="1">
      <c r="A71" s="16" t="s">
        <v>2</v>
      </c>
      <c r="B71" s="17">
        <v>20</v>
      </c>
      <c r="C71" s="144"/>
      <c r="D71" s="122" t="s">
        <v>19</v>
      </c>
      <c r="E71" s="107" t="s">
        <v>5</v>
      </c>
      <c r="F71" s="107">
        <v>20</v>
      </c>
      <c r="G71" s="110"/>
      <c r="H71" s="125" t="s">
        <v>19</v>
      </c>
      <c r="I71" s="16" t="s">
        <v>0</v>
      </c>
      <c r="J71" s="17">
        <v>20</v>
      </c>
      <c r="K71" s="144"/>
      <c r="L71" s="131" t="s">
        <v>19</v>
      </c>
      <c r="M71" s="17" t="s">
        <v>3</v>
      </c>
      <c r="N71" s="17">
        <v>20</v>
      </c>
      <c r="O71" s="144"/>
      <c r="P71" s="136" t="s">
        <v>19</v>
      </c>
      <c r="Q71" s="106" t="s">
        <v>5</v>
      </c>
      <c r="R71" s="107">
        <v>20</v>
      </c>
      <c r="S71" s="110"/>
      <c r="T71" s="123" t="s">
        <v>19</v>
      </c>
      <c r="U71" s="17" t="s">
        <v>1</v>
      </c>
      <c r="V71" s="17">
        <v>20</v>
      </c>
      <c r="W71" s="46"/>
      <c r="X71" s="137" t="s">
        <v>19</v>
      </c>
    </row>
    <row r="72" spans="1:24" s="11" customFormat="1" ht="12.75" customHeight="1">
      <c r="A72" s="16" t="s">
        <v>3</v>
      </c>
      <c r="B72" s="17">
        <v>21</v>
      </c>
      <c r="C72" s="144"/>
      <c r="D72" s="122" t="s">
        <v>19</v>
      </c>
      <c r="E72" s="17" t="s">
        <v>6</v>
      </c>
      <c r="F72" s="17">
        <v>21</v>
      </c>
      <c r="G72" s="363" t="s">
        <v>17</v>
      </c>
      <c r="H72" s="363"/>
      <c r="I72" s="16" t="s">
        <v>1</v>
      </c>
      <c r="J72" s="17">
        <v>21</v>
      </c>
      <c r="K72" s="144"/>
      <c r="L72" s="131" t="s">
        <v>19</v>
      </c>
      <c r="M72" s="107" t="s">
        <v>4</v>
      </c>
      <c r="N72" s="107">
        <v>21</v>
      </c>
      <c r="O72" s="125"/>
      <c r="P72" s="135" t="s">
        <v>19</v>
      </c>
      <c r="Q72" s="16" t="s">
        <v>6</v>
      </c>
      <c r="R72" s="17">
        <v>21</v>
      </c>
      <c r="S72" s="46"/>
      <c r="T72" s="137" t="s">
        <v>19</v>
      </c>
      <c r="U72" s="17" t="s">
        <v>2</v>
      </c>
      <c r="V72" s="17">
        <v>21</v>
      </c>
      <c r="W72" s="46"/>
      <c r="X72" s="137" t="s">
        <v>19</v>
      </c>
    </row>
    <row r="73" spans="1:24" s="11" customFormat="1" ht="12.75" customHeight="1">
      <c r="A73" s="106" t="s">
        <v>4</v>
      </c>
      <c r="B73" s="107">
        <v>22</v>
      </c>
      <c r="C73" s="125"/>
      <c r="D73" s="123" t="s">
        <v>19</v>
      </c>
      <c r="E73" s="17" t="s">
        <v>0</v>
      </c>
      <c r="F73" s="17">
        <v>22</v>
      </c>
      <c r="G73" s="144"/>
      <c r="H73" s="130" t="s">
        <v>19</v>
      </c>
      <c r="I73" s="16" t="s">
        <v>2</v>
      </c>
      <c r="J73" s="17">
        <v>22</v>
      </c>
      <c r="K73" s="144"/>
      <c r="L73" s="131" t="s">
        <v>19</v>
      </c>
      <c r="M73" s="107" t="s">
        <v>5</v>
      </c>
      <c r="N73" s="107">
        <v>22</v>
      </c>
      <c r="O73" s="125"/>
      <c r="P73" s="135" t="s">
        <v>19</v>
      </c>
      <c r="Q73" s="16" t="s">
        <v>0</v>
      </c>
      <c r="R73" s="17">
        <v>22</v>
      </c>
      <c r="S73" s="46"/>
      <c r="T73" s="137" t="s">
        <v>19</v>
      </c>
      <c r="U73" s="17" t="s">
        <v>3</v>
      </c>
      <c r="V73" s="17">
        <v>22</v>
      </c>
      <c r="W73" s="46"/>
      <c r="X73" s="137" t="s">
        <v>19</v>
      </c>
    </row>
    <row r="74" spans="1:24" s="11" customFormat="1" ht="12.75" customHeight="1">
      <c r="A74" s="106" t="s">
        <v>5</v>
      </c>
      <c r="B74" s="107">
        <v>23</v>
      </c>
      <c r="C74" s="125"/>
      <c r="D74" s="123" t="s">
        <v>19</v>
      </c>
      <c r="E74" s="17" t="s">
        <v>1</v>
      </c>
      <c r="F74" s="17">
        <v>23</v>
      </c>
      <c r="G74" s="144"/>
      <c r="H74" s="129" t="s">
        <v>19</v>
      </c>
      <c r="I74" s="16" t="s">
        <v>3</v>
      </c>
      <c r="J74" s="17">
        <v>23</v>
      </c>
      <c r="K74" s="144"/>
      <c r="L74" s="131" t="s">
        <v>19</v>
      </c>
      <c r="M74" s="17" t="s">
        <v>6</v>
      </c>
      <c r="N74" s="17">
        <v>23</v>
      </c>
      <c r="O74" s="144"/>
      <c r="P74" s="136" t="s">
        <v>19</v>
      </c>
      <c r="Q74" s="16" t="s">
        <v>1</v>
      </c>
      <c r="R74" s="17">
        <v>23</v>
      </c>
      <c r="S74" s="46"/>
      <c r="T74" s="137" t="s">
        <v>19</v>
      </c>
      <c r="U74" s="107" t="s">
        <v>4</v>
      </c>
      <c r="V74" s="107">
        <v>23</v>
      </c>
      <c r="W74" s="110"/>
      <c r="X74" s="123" t="s">
        <v>19</v>
      </c>
    </row>
    <row r="75" spans="1:24" s="11" customFormat="1" ht="12.75" customHeight="1">
      <c r="A75" s="16" t="s">
        <v>6</v>
      </c>
      <c r="B75" s="17">
        <v>24</v>
      </c>
      <c r="C75" s="144"/>
      <c r="D75" s="122" t="s">
        <v>19</v>
      </c>
      <c r="E75" s="17" t="s">
        <v>2</v>
      </c>
      <c r="F75" s="17">
        <v>24</v>
      </c>
      <c r="G75" s="144"/>
      <c r="H75" s="129" t="s">
        <v>19</v>
      </c>
      <c r="I75" s="106" t="s">
        <v>4</v>
      </c>
      <c r="J75" s="107">
        <v>24</v>
      </c>
      <c r="K75" s="110"/>
      <c r="L75" s="132" t="s">
        <v>19</v>
      </c>
      <c r="M75" s="17" t="s">
        <v>0</v>
      </c>
      <c r="N75" s="17">
        <v>24</v>
      </c>
      <c r="O75" s="144"/>
      <c r="P75" s="136" t="s">
        <v>19</v>
      </c>
      <c r="Q75" s="16" t="s">
        <v>2</v>
      </c>
      <c r="R75" s="17">
        <v>24</v>
      </c>
      <c r="S75" s="46"/>
      <c r="T75" s="137" t="s">
        <v>19</v>
      </c>
      <c r="U75" s="107" t="s">
        <v>5</v>
      </c>
      <c r="V75" s="107">
        <v>24</v>
      </c>
      <c r="W75" s="110"/>
      <c r="X75" s="123" t="s">
        <v>19</v>
      </c>
    </row>
    <row r="76" spans="1:24" s="11" customFormat="1" ht="12.75" customHeight="1">
      <c r="A76" s="16" t="s">
        <v>0</v>
      </c>
      <c r="B76" s="17">
        <v>25</v>
      </c>
      <c r="C76" s="144"/>
      <c r="D76" s="122" t="s">
        <v>19</v>
      </c>
      <c r="E76" s="17" t="s">
        <v>3</v>
      </c>
      <c r="F76" s="17">
        <v>25</v>
      </c>
      <c r="G76" s="144"/>
      <c r="H76" s="129" t="s">
        <v>19</v>
      </c>
      <c r="I76" s="106" t="s">
        <v>5</v>
      </c>
      <c r="J76" s="107">
        <v>25</v>
      </c>
      <c r="K76" s="125"/>
      <c r="L76" s="132" t="s">
        <v>19</v>
      </c>
      <c r="M76" s="17" t="s">
        <v>1</v>
      </c>
      <c r="N76" s="17">
        <v>25</v>
      </c>
      <c r="O76" s="144"/>
      <c r="P76" s="136" t="s">
        <v>19</v>
      </c>
      <c r="Q76" s="16" t="s">
        <v>3</v>
      </c>
      <c r="R76" s="17">
        <v>25</v>
      </c>
      <c r="S76" s="46"/>
      <c r="T76" s="137" t="s">
        <v>19</v>
      </c>
      <c r="U76" s="17" t="s">
        <v>6</v>
      </c>
      <c r="V76" s="17">
        <v>25</v>
      </c>
      <c r="W76" s="46"/>
      <c r="X76" s="137" t="s">
        <v>19</v>
      </c>
    </row>
    <row r="77" spans="1:24" s="11" customFormat="1" ht="12.75" customHeight="1">
      <c r="A77" s="16" t="s">
        <v>1</v>
      </c>
      <c r="B77" s="17">
        <v>26</v>
      </c>
      <c r="C77" s="144"/>
      <c r="D77" s="122" t="s">
        <v>19</v>
      </c>
      <c r="E77" s="107" t="s">
        <v>4</v>
      </c>
      <c r="F77" s="107">
        <v>26</v>
      </c>
      <c r="G77" s="110"/>
      <c r="H77" s="125" t="s">
        <v>19</v>
      </c>
      <c r="I77" s="16" t="s">
        <v>6</v>
      </c>
      <c r="J77" s="17">
        <v>26</v>
      </c>
      <c r="K77" s="144"/>
      <c r="L77" s="131" t="s">
        <v>19</v>
      </c>
      <c r="M77" s="17" t="s">
        <v>2</v>
      </c>
      <c r="N77" s="17">
        <v>26</v>
      </c>
      <c r="O77" s="144"/>
      <c r="P77" s="136" t="s">
        <v>19</v>
      </c>
      <c r="Q77" s="106" t="s">
        <v>4</v>
      </c>
      <c r="R77" s="107">
        <v>26</v>
      </c>
      <c r="S77" s="110"/>
      <c r="T77" s="123" t="s">
        <v>19</v>
      </c>
      <c r="U77" s="17" t="s">
        <v>0</v>
      </c>
      <c r="V77" s="17">
        <v>26</v>
      </c>
      <c r="W77" s="46"/>
      <c r="X77" s="137" t="s">
        <v>19</v>
      </c>
    </row>
    <row r="78" spans="1:24" s="11" customFormat="1" ht="12.75" customHeight="1">
      <c r="A78" s="16" t="s">
        <v>2</v>
      </c>
      <c r="B78" s="17">
        <v>27</v>
      </c>
      <c r="C78" s="144"/>
      <c r="D78" s="122" t="s">
        <v>19</v>
      </c>
      <c r="E78" s="107" t="s">
        <v>5</v>
      </c>
      <c r="F78" s="107">
        <v>27</v>
      </c>
      <c r="G78" s="110"/>
      <c r="H78" s="125" t="s">
        <v>19</v>
      </c>
      <c r="I78" s="16" t="s">
        <v>0</v>
      </c>
      <c r="J78" s="17">
        <v>27</v>
      </c>
      <c r="K78" s="144"/>
      <c r="L78" s="131" t="s">
        <v>19</v>
      </c>
      <c r="M78" s="17" t="s">
        <v>3</v>
      </c>
      <c r="N78" s="17">
        <v>27</v>
      </c>
      <c r="O78" s="144"/>
      <c r="P78" s="136" t="s">
        <v>19</v>
      </c>
      <c r="Q78" s="106" t="s">
        <v>5</v>
      </c>
      <c r="R78" s="107">
        <v>27</v>
      </c>
      <c r="S78" s="110"/>
      <c r="T78" s="123" t="s">
        <v>19</v>
      </c>
      <c r="U78" s="17" t="s">
        <v>1</v>
      </c>
      <c r="V78" s="17">
        <v>27</v>
      </c>
      <c r="W78" s="46"/>
      <c r="X78" s="137" t="s">
        <v>19</v>
      </c>
    </row>
    <row r="79" spans="1:24" s="11" customFormat="1" ht="12.75" customHeight="1">
      <c r="A79" s="16" t="s">
        <v>3</v>
      </c>
      <c r="B79" s="17">
        <v>28</v>
      </c>
      <c r="C79" s="144"/>
      <c r="D79" s="122" t="s">
        <v>19</v>
      </c>
      <c r="E79" s="17" t="s">
        <v>6</v>
      </c>
      <c r="F79" s="17">
        <v>28</v>
      </c>
      <c r="G79" s="144"/>
      <c r="H79" s="129" t="s">
        <v>19</v>
      </c>
      <c r="I79" s="16" t="s">
        <v>1</v>
      </c>
      <c r="J79" s="17">
        <v>28</v>
      </c>
      <c r="K79" s="144"/>
      <c r="L79" s="131" t="s">
        <v>19</v>
      </c>
      <c r="M79" s="107" t="s">
        <v>4</v>
      </c>
      <c r="N79" s="107">
        <v>28</v>
      </c>
      <c r="O79" s="125"/>
      <c r="P79" s="135" t="s">
        <v>19</v>
      </c>
      <c r="Q79" s="16" t="s">
        <v>6</v>
      </c>
      <c r="R79" s="17">
        <v>28</v>
      </c>
      <c r="S79" s="46"/>
      <c r="T79" s="137" t="s">
        <v>19</v>
      </c>
      <c r="U79" s="17" t="s">
        <v>2</v>
      </c>
      <c r="V79" s="17">
        <v>28</v>
      </c>
      <c r="W79" s="46"/>
      <c r="X79" s="137" t="s">
        <v>19</v>
      </c>
    </row>
    <row r="80" spans="1:30" s="11" customFormat="1" ht="12.75" customHeight="1">
      <c r="A80" s="106" t="s">
        <v>4</v>
      </c>
      <c r="B80" s="107">
        <v>29</v>
      </c>
      <c r="C80" s="125"/>
      <c r="D80" s="123" t="s">
        <v>19</v>
      </c>
      <c r="E80" s="17" t="s">
        <v>0</v>
      </c>
      <c r="F80" s="17">
        <v>29</v>
      </c>
      <c r="G80" s="144"/>
      <c r="H80" s="129" t="s">
        <v>19</v>
      </c>
      <c r="I80" s="16" t="s">
        <v>2</v>
      </c>
      <c r="J80" s="17">
        <v>29</v>
      </c>
      <c r="K80" s="363" t="s">
        <v>17</v>
      </c>
      <c r="L80" s="364"/>
      <c r="M80" s="107" t="s">
        <v>5</v>
      </c>
      <c r="N80" s="107">
        <v>29</v>
      </c>
      <c r="O80" s="125"/>
      <c r="P80" s="135" t="s">
        <v>19</v>
      </c>
      <c r="Q80" s="16" t="s">
        <v>0</v>
      </c>
      <c r="R80" s="17">
        <v>29</v>
      </c>
      <c r="S80" s="46"/>
      <c r="T80" s="137" t="s">
        <v>19</v>
      </c>
      <c r="U80" s="17" t="s">
        <v>3</v>
      </c>
      <c r="V80" s="17">
        <v>29</v>
      </c>
      <c r="W80" s="46"/>
      <c r="X80" s="137" t="s">
        <v>19</v>
      </c>
      <c r="AC80" s="33"/>
      <c r="AD80" s="33"/>
    </row>
    <row r="81" spans="1:30" s="11" customFormat="1" ht="12.75" customHeight="1">
      <c r="A81" s="106" t="s">
        <v>5</v>
      </c>
      <c r="B81" s="107">
        <v>30</v>
      </c>
      <c r="C81" s="125"/>
      <c r="D81" s="123" t="s">
        <v>19</v>
      </c>
      <c r="E81" s="17" t="s">
        <v>1</v>
      </c>
      <c r="F81" s="17">
        <v>30</v>
      </c>
      <c r="G81" s="144"/>
      <c r="H81" s="129" t="s">
        <v>19</v>
      </c>
      <c r="I81" s="16" t="s">
        <v>3</v>
      </c>
      <c r="J81" s="17">
        <v>30</v>
      </c>
      <c r="K81" s="46"/>
      <c r="L81" s="325" t="s">
        <v>19</v>
      </c>
      <c r="M81" s="17" t="s">
        <v>6</v>
      </c>
      <c r="N81" s="17">
        <v>30</v>
      </c>
      <c r="O81" s="144"/>
      <c r="P81" s="136" t="s">
        <v>19</v>
      </c>
      <c r="Q81" s="16" t="s">
        <v>1</v>
      </c>
      <c r="R81" s="17">
        <v>30</v>
      </c>
      <c r="S81" s="46"/>
      <c r="T81" s="137" t="s">
        <v>19</v>
      </c>
      <c r="U81" s="107" t="s">
        <v>4</v>
      </c>
      <c r="V81" s="107">
        <v>30</v>
      </c>
      <c r="W81" s="110"/>
      <c r="X81" s="123" t="s">
        <v>19</v>
      </c>
      <c r="Z81" s="33"/>
      <c r="AA81" s="33"/>
      <c r="AB81" s="33"/>
      <c r="AC81" s="33"/>
      <c r="AD81" s="33"/>
    </row>
    <row r="82" spans="1:25" s="51" customFormat="1" ht="12.75" customHeight="1" thickBot="1">
      <c r="A82" s="40" t="s">
        <v>6</v>
      </c>
      <c r="B82" s="24">
        <v>31</v>
      </c>
      <c r="C82" s="224"/>
      <c r="D82" s="126" t="s">
        <v>19</v>
      </c>
      <c r="E82" s="22"/>
      <c r="F82" s="22"/>
      <c r="G82" s="34"/>
      <c r="H82" s="42"/>
      <c r="I82" s="109" t="s">
        <v>4</v>
      </c>
      <c r="J82" s="108">
        <v>31</v>
      </c>
      <c r="K82" s="133"/>
      <c r="L82" s="134" t="s">
        <v>19</v>
      </c>
      <c r="M82" s="22"/>
      <c r="N82" s="22"/>
      <c r="O82" s="34"/>
      <c r="P82" s="59"/>
      <c r="Q82" s="40" t="s">
        <v>2</v>
      </c>
      <c r="R82" s="24">
        <v>31</v>
      </c>
      <c r="S82" s="138"/>
      <c r="T82" s="225" t="s">
        <v>19</v>
      </c>
      <c r="U82" s="108" t="s">
        <v>5</v>
      </c>
      <c r="V82" s="108">
        <v>31</v>
      </c>
      <c r="W82" s="133"/>
      <c r="X82" s="134" t="s">
        <v>19</v>
      </c>
      <c r="Y82" s="33"/>
    </row>
    <row r="83" spans="1:36" s="64" customFormat="1" ht="10.5" customHeight="1">
      <c r="A83" s="100"/>
      <c r="B83" s="100"/>
      <c r="C83" s="100"/>
      <c r="D83" s="100"/>
      <c r="E83" s="100"/>
      <c r="F83" s="100"/>
      <c r="G83" s="100"/>
      <c r="H83" s="100"/>
      <c r="I83" s="100"/>
      <c r="J83" s="48"/>
      <c r="K83" s="49"/>
      <c r="L83" s="49"/>
      <c r="M83" s="362" t="s">
        <v>53</v>
      </c>
      <c r="N83" s="362"/>
      <c r="O83" s="362"/>
      <c r="P83" s="362"/>
      <c r="Q83" s="362"/>
      <c r="R83" s="362"/>
      <c r="S83" s="362"/>
      <c r="T83" s="362"/>
      <c r="U83" s="362"/>
      <c r="V83" s="362"/>
      <c r="W83" s="362"/>
      <c r="X83" s="362"/>
      <c r="Y83" s="51"/>
      <c r="Z83" s="57"/>
      <c r="AA83" s="57"/>
      <c r="AB83" s="57"/>
      <c r="AC83" s="57"/>
      <c r="AE83" s="57"/>
      <c r="AF83" s="57"/>
      <c r="AG83" s="57"/>
      <c r="AH83" s="57"/>
      <c r="AI83" s="57"/>
      <c r="AJ83" s="57"/>
    </row>
    <row r="84" spans="1:30" s="11" customFormat="1" ht="12.75" customHeight="1">
      <c r="A84" s="15"/>
      <c r="B84" s="63"/>
      <c r="C84" s="253" t="s">
        <v>75</v>
      </c>
      <c r="D84" s="15"/>
      <c r="E84" s="230"/>
      <c r="F84" s="230"/>
      <c r="G84" s="230"/>
      <c r="H84" s="230"/>
      <c r="I84" s="230"/>
      <c r="J84" s="228"/>
      <c r="K84" s="251"/>
      <c r="L84" s="248"/>
      <c r="M84" s="247"/>
      <c r="N84" s="99"/>
      <c r="O84" s="246"/>
      <c r="P84" s="246"/>
      <c r="Q84" s="246"/>
      <c r="R84" s="246"/>
      <c r="S84" s="246"/>
      <c r="T84" s="246"/>
      <c r="U84" s="246"/>
      <c r="V84" s="248"/>
      <c r="W84" s="247"/>
      <c r="X84" s="98"/>
      <c r="Y84" s="98"/>
      <c r="Z84" s="33"/>
      <c r="AA84" s="33"/>
      <c r="AB84" s="33"/>
      <c r="AC84" s="33"/>
      <c r="AD84" s="33"/>
    </row>
    <row r="85" spans="1:30" s="255" customFormat="1" ht="4.5" customHeight="1">
      <c r="A85" s="248"/>
      <c r="B85" s="248"/>
      <c r="C85" s="248"/>
      <c r="D85" s="248"/>
      <c r="E85" s="247"/>
      <c r="F85" s="247"/>
      <c r="G85" s="247"/>
      <c r="H85" s="247"/>
      <c r="I85" s="247"/>
      <c r="J85" s="251"/>
      <c r="K85" s="251"/>
      <c r="L85" s="248"/>
      <c r="M85" s="247"/>
      <c r="N85" s="99"/>
      <c r="O85" s="246"/>
      <c r="P85" s="246"/>
      <c r="Q85" s="246"/>
      <c r="R85" s="246"/>
      <c r="S85" s="246"/>
      <c r="T85" s="246"/>
      <c r="U85" s="246"/>
      <c r="V85" s="248"/>
      <c r="W85" s="247"/>
      <c r="X85" s="246"/>
      <c r="Y85" s="246"/>
      <c r="Z85" s="254"/>
      <c r="AA85" s="254"/>
      <c r="AB85" s="254"/>
      <c r="AC85" s="254"/>
      <c r="AD85" s="254"/>
    </row>
    <row r="86" spans="1:30" s="11" customFormat="1" ht="12.75" customHeight="1">
      <c r="A86" s="15"/>
      <c r="B86" s="65"/>
      <c r="C86" s="253" t="s">
        <v>74</v>
      </c>
      <c r="D86" s="15"/>
      <c r="E86" s="230"/>
      <c r="F86" s="230"/>
      <c r="G86" s="230"/>
      <c r="H86" s="230"/>
      <c r="I86" s="230"/>
      <c r="J86" s="228"/>
      <c r="K86" s="251"/>
      <c r="L86" s="248"/>
      <c r="M86" s="247"/>
      <c r="N86" s="99"/>
      <c r="O86" s="246"/>
      <c r="P86" s="246"/>
      <c r="Q86" s="246"/>
      <c r="R86" s="246"/>
      <c r="S86" s="246"/>
      <c r="T86" s="246"/>
      <c r="U86" s="246"/>
      <c r="V86" s="248"/>
      <c r="W86" s="247"/>
      <c r="X86" s="98"/>
      <c r="Y86" s="98"/>
      <c r="Z86" s="33"/>
      <c r="AA86" s="33"/>
      <c r="AB86" s="33"/>
      <c r="AC86" s="33"/>
      <c r="AD86" s="33"/>
    </row>
    <row r="87" spans="1:30" s="255" customFormat="1" ht="5.25" customHeight="1">
      <c r="A87" s="248"/>
      <c r="B87" s="248"/>
      <c r="C87" s="248"/>
      <c r="D87" s="248"/>
      <c r="E87" s="247"/>
      <c r="F87" s="247"/>
      <c r="G87" s="247"/>
      <c r="H87" s="247"/>
      <c r="I87" s="247"/>
      <c r="J87" s="251"/>
      <c r="K87" s="251"/>
      <c r="L87" s="248"/>
      <c r="M87" s="247"/>
      <c r="N87" s="99"/>
      <c r="O87" s="246"/>
      <c r="P87" s="246"/>
      <c r="Q87" s="246"/>
      <c r="R87" s="246"/>
      <c r="S87" s="246"/>
      <c r="T87" s="246"/>
      <c r="U87" s="246"/>
      <c r="V87" s="248"/>
      <c r="W87" s="247"/>
      <c r="X87" s="246"/>
      <c r="Y87" s="246"/>
      <c r="Z87" s="254"/>
      <c r="AA87" s="254"/>
      <c r="AB87" s="254"/>
      <c r="AC87" s="254"/>
      <c r="AD87" s="254"/>
    </row>
    <row r="88" spans="1:30" s="11" customFormat="1" ht="12.75" customHeight="1">
      <c r="A88" s="15"/>
      <c r="B88" s="66"/>
      <c r="C88" s="253" t="s">
        <v>18</v>
      </c>
      <c r="D88" s="15"/>
      <c r="E88" s="230"/>
      <c r="F88" s="230"/>
      <c r="G88" s="230"/>
      <c r="H88" s="230"/>
      <c r="I88" s="230"/>
      <c r="J88" s="228"/>
      <c r="K88" s="251"/>
      <c r="L88" s="248"/>
      <c r="M88" s="247"/>
      <c r="N88" s="99"/>
      <c r="O88" s="246"/>
      <c r="P88" s="246"/>
      <c r="Q88" s="246"/>
      <c r="R88" s="246"/>
      <c r="S88" s="246"/>
      <c r="T88" s="246"/>
      <c r="U88" s="246"/>
      <c r="V88" s="248"/>
      <c r="W88" s="247"/>
      <c r="X88" s="98"/>
      <c r="Y88" s="98"/>
      <c r="Z88" s="33"/>
      <c r="AA88" s="33"/>
      <c r="AB88" s="33"/>
      <c r="AC88" s="33"/>
      <c r="AD88" s="33"/>
    </row>
    <row r="89" spans="1:30" s="11" customFormat="1" ht="19.5" customHeight="1" thickBot="1">
      <c r="A89" s="52"/>
      <c r="B89" s="53"/>
      <c r="C89" s="80"/>
      <c r="D89" s="80"/>
      <c r="E89" s="80"/>
      <c r="F89" s="53"/>
      <c r="G89" s="54"/>
      <c r="H89" s="54"/>
      <c r="I89" s="54"/>
      <c r="J89" s="52"/>
      <c r="K89" s="252"/>
      <c r="L89" s="80"/>
      <c r="M89" s="249"/>
      <c r="N89" s="249"/>
      <c r="O89" s="249"/>
      <c r="P89" s="250"/>
      <c r="Q89" s="249"/>
      <c r="R89" s="249"/>
      <c r="S89" s="249"/>
      <c r="T89" s="249"/>
      <c r="U89" s="249"/>
      <c r="V89" s="249"/>
      <c r="W89" s="249"/>
      <c r="X89" s="57"/>
      <c r="Y89" s="33"/>
      <c r="Z89" s="36"/>
      <c r="AA89" s="36"/>
      <c r="AB89" s="36"/>
      <c r="AC89" s="36"/>
      <c r="AD89" s="36"/>
    </row>
    <row r="90" spans="1:25" s="11" customFormat="1" ht="27" customHeight="1" thickTop="1">
      <c r="A90" s="351" t="s">
        <v>52</v>
      </c>
      <c r="B90" s="352"/>
      <c r="C90" s="352"/>
      <c r="D90" s="352"/>
      <c r="E90" s="352"/>
      <c r="F90" s="352"/>
      <c r="G90" s="352"/>
      <c r="H90" s="352"/>
      <c r="I90" s="357">
        <f>SUM(O8,C19:D49,G19:H49,K19:L49,O19:P49,S19:T49,W19:X49,C52:D82,G52:H82,K52:L82,O52:P82,S52:T82,W52:X82)</f>
        <v>0</v>
      </c>
      <c r="J90" s="355" t="s">
        <v>19</v>
      </c>
      <c r="K90" s="359" t="s">
        <v>73</v>
      </c>
      <c r="L90" s="360"/>
      <c r="M90" s="360"/>
      <c r="N90" s="360"/>
      <c r="O90" s="360"/>
      <c r="P90" s="360"/>
      <c r="Q90" s="360"/>
      <c r="R90" s="55"/>
      <c r="S90" s="50"/>
      <c r="T90" s="56"/>
      <c r="U90" s="51"/>
      <c r="V90" s="326"/>
      <c r="W90" s="326"/>
      <c r="X90" s="326"/>
      <c r="Y90" s="36"/>
    </row>
    <row r="91" spans="1:24" s="11" customFormat="1" ht="15" thickBot="1">
      <c r="A91" s="353"/>
      <c r="B91" s="354"/>
      <c r="C91" s="354"/>
      <c r="D91" s="354"/>
      <c r="E91" s="354"/>
      <c r="F91" s="354"/>
      <c r="G91" s="354"/>
      <c r="H91" s="354"/>
      <c r="I91" s="358"/>
      <c r="J91" s="356"/>
      <c r="K91" s="359"/>
      <c r="L91" s="360"/>
      <c r="M91" s="360"/>
      <c r="N91" s="360"/>
      <c r="O91" s="360"/>
      <c r="P91" s="360"/>
      <c r="Q91" s="360"/>
      <c r="R91" s="55"/>
      <c r="S91" s="50"/>
      <c r="T91" s="56"/>
      <c r="U91" s="51"/>
      <c r="V91" s="326" t="s">
        <v>61</v>
      </c>
      <c r="W91" s="326"/>
      <c r="X91" s="326"/>
    </row>
    <row r="92" spans="1:20" s="11" customFormat="1" ht="14.25" hidden="1" thickTop="1">
      <c r="A92" s="28"/>
      <c r="B92" s="38"/>
      <c r="C92" s="38"/>
      <c r="D92" s="38"/>
      <c r="E92" s="38"/>
      <c r="F92" s="38"/>
      <c r="G92" s="27"/>
      <c r="H92" s="35"/>
      <c r="I92" s="28"/>
      <c r="J92" s="28"/>
      <c r="K92" s="12"/>
      <c r="L92" s="35"/>
      <c r="M92" s="38"/>
      <c r="O92" s="12"/>
      <c r="P92" s="12"/>
      <c r="Q92" s="28"/>
      <c r="R92" s="28"/>
      <c r="S92" s="12"/>
      <c r="T92" s="35"/>
    </row>
    <row r="93" spans="1:20" s="11" customFormat="1" ht="14.25" hidden="1" thickTop="1">
      <c r="A93" s="28"/>
      <c r="B93" s="28"/>
      <c r="C93" s="12"/>
      <c r="D93" s="37"/>
      <c r="E93" s="28"/>
      <c r="F93" s="28"/>
      <c r="G93" s="12"/>
      <c r="H93" s="35"/>
      <c r="I93" s="28"/>
      <c r="J93" s="28"/>
      <c r="K93" s="12"/>
      <c r="L93" s="35"/>
      <c r="M93" s="28"/>
      <c r="O93" s="12"/>
      <c r="P93" s="12"/>
      <c r="Q93" s="28"/>
      <c r="R93" s="28"/>
      <c r="S93" s="12"/>
      <c r="T93" s="35"/>
    </row>
    <row r="94" spans="1:20" s="11" customFormat="1" ht="15" hidden="1" thickTop="1">
      <c r="A94" s="39"/>
      <c r="C94" s="12"/>
      <c r="D94" s="35"/>
      <c r="E94" s="28"/>
      <c r="F94" s="28"/>
      <c r="G94" s="12"/>
      <c r="H94" s="35"/>
      <c r="I94" s="28"/>
      <c r="J94" s="28"/>
      <c r="K94" s="12"/>
      <c r="L94" s="35"/>
      <c r="M94" s="28"/>
      <c r="O94" s="12"/>
      <c r="P94" s="12"/>
      <c r="Q94" s="28"/>
      <c r="R94" s="28"/>
      <c r="S94" s="12"/>
      <c r="T94" s="35"/>
    </row>
    <row r="95" spans="1:20" s="11" customFormat="1" ht="15" hidden="1" thickTop="1">
      <c r="A95" s="39"/>
      <c r="B95" s="28"/>
      <c r="C95" s="12"/>
      <c r="D95" s="37"/>
      <c r="E95" s="28"/>
      <c r="F95" s="28"/>
      <c r="G95" s="12"/>
      <c r="H95" s="35"/>
      <c r="I95" s="28"/>
      <c r="J95" s="28"/>
      <c r="K95" s="12"/>
      <c r="L95" s="35"/>
      <c r="M95" s="28"/>
      <c r="O95" s="12"/>
      <c r="P95" s="12"/>
      <c r="Q95" s="28"/>
      <c r="R95" s="28"/>
      <c r="S95" s="12"/>
      <c r="T95" s="35"/>
    </row>
    <row r="96" spans="1:25" ht="15" thickTop="1">
      <c r="A96" s="39"/>
      <c r="B96" s="28"/>
      <c r="C96" s="12"/>
      <c r="D96" s="37"/>
      <c r="E96" s="28"/>
      <c r="F96" s="28"/>
      <c r="G96" s="12"/>
      <c r="H96" s="35"/>
      <c r="I96" s="28"/>
      <c r="J96" s="28"/>
      <c r="K96" s="12"/>
      <c r="L96" s="35"/>
      <c r="M96" s="28"/>
      <c r="N96" s="11"/>
      <c r="O96" s="12"/>
      <c r="P96" s="12"/>
      <c r="Q96" s="28"/>
      <c r="R96" s="28"/>
      <c r="S96" s="12"/>
      <c r="T96" s="35"/>
      <c r="U96" s="11"/>
      <c r="V96" s="11"/>
      <c r="W96" s="11"/>
      <c r="X96" s="11"/>
      <c r="Y96" s="11"/>
    </row>
    <row r="98" ht="12.75"/>
    <row r="99" ht="12.75"/>
    <row r="100" ht="12.75"/>
  </sheetData>
  <sheetProtection selectLockedCells="1"/>
  <mergeCells count="48">
    <mergeCell ref="I3:M3"/>
    <mergeCell ref="I51:L51"/>
    <mergeCell ref="K52:L52"/>
    <mergeCell ref="E1:X1"/>
    <mergeCell ref="A12:W12"/>
    <mergeCell ref="I4:M4"/>
    <mergeCell ref="A4:F4"/>
    <mergeCell ref="A18:D18"/>
    <mergeCell ref="K29:L29"/>
    <mergeCell ref="A2:X2"/>
    <mergeCell ref="G72:H72"/>
    <mergeCell ref="K80:L80"/>
    <mergeCell ref="O60:P60"/>
    <mergeCell ref="A14:W14"/>
    <mergeCell ref="M16:X16"/>
    <mergeCell ref="O8:P8"/>
    <mergeCell ref="E18:H18"/>
    <mergeCell ref="M18:P18"/>
    <mergeCell ref="Q18:T18"/>
    <mergeCell ref="A90:H91"/>
    <mergeCell ref="J90:J91"/>
    <mergeCell ref="I90:I91"/>
    <mergeCell ref="K90:Q91"/>
    <mergeCell ref="I18:L18"/>
    <mergeCell ref="K19:L19"/>
    <mergeCell ref="E51:H51"/>
    <mergeCell ref="A51:D51"/>
    <mergeCell ref="M83:X83"/>
    <mergeCell ref="V91:X91"/>
    <mergeCell ref="V4:X5"/>
    <mergeCell ref="W66:X66"/>
    <mergeCell ref="M51:P51"/>
    <mergeCell ref="Q51:T51"/>
    <mergeCell ref="U51:X51"/>
    <mergeCell ref="O43:P43"/>
    <mergeCell ref="S19:T19"/>
    <mergeCell ref="A8:N8"/>
    <mergeCell ref="U18:X18"/>
    <mergeCell ref="V90:X90"/>
    <mergeCell ref="S65:T65"/>
    <mergeCell ref="N3:S3"/>
    <mergeCell ref="I5:M5"/>
    <mergeCell ref="N4:Q4"/>
    <mergeCell ref="N5:Q5"/>
    <mergeCell ref="A11:R11"/>
    <mergeCell ref="K59:L59"/>
    <mergeCell ref="A3:F3"/>
    <mergeCell ref="R4:U5"/>
  </mergeCells>
  <conditionalFormatting sqref="A94:D94 F94:H94 A95:I65536 A93:I93 B89:H89 AG18:AP40 AE43:AP49 AD44:AD49 AE22:AF40 AD23:AD41 AD21 Y18:AC20 AF18:AF20 AD18:AE18 W30:X30 K62:L62 K52 H74:H82 K29 O43 O44:P47 V19 P48 H56 P53:P59 N49:P49 T49:X49 G58:H60 G62:G71 H61:H71 L61 E49:L49 M19:M49 Q19:Q49 U47:X48 U19:U46 X19:X46 B52:B78 A80:D81 E52:F81 I52:J82 W52:X81 T23 S20:T22 G72:H72 K68:L69 A18:X18 AE12:IV15 R91:U91 M52:N82 Y22:AC40 Y17:AP17 AQ17:IV49 A9:C10 S9:X10 Z9:IV11 T11:X11 A11:A15 Y16:IV16 J16:M16 A52:A82 K82:L82 AE84:IV91 K89:L89 A89:A90 I89:J90 AD83:IV83 J83:M83 L43:L46 AB7:IV8 T45:T48 V42:V45 L66:L67 L63:L64 K53:L58 K59:K60 A82:F82 K80:L80 K60:L60 Q82:X82 Z92:IV65536 J93:Y65536 A92:Y92 Y43:AC49 Y50:Y80 Z82:IV82 Y83 Z90:AD90 Y91:AD91 AE50:IV81 Z50:AD79 A84:Y88 A50:X51 A19:D49 K43:K47 O19:P42 S24:T44 S45:S49 W42:W46 V20:W41 C52:D79 K63:K67 K70:K74 O53:O60 Q52:U81 O61:P82 G73:G82 G52:H55 L70:L79 K77:K79 K20:L28 K30:L42 E19:I48">
    <cfRule type="containsText" priority="57" dxfId="0" operator="containsText" stopIfTrue="1" text="dimanche">
      <formula>NOT(ISERROR(SEARCH("dimanche",A7)))</formula>
    </cfRule>
    <cfRule type="containsText" priority="58" dxfId="0" operator="containsText" stopIfTrue="1" text="samedi">
      <formula>NOT(ISERROR(SEARCH("samedi",A7)))</formula>
    </cfRule>
  </conditionalFormatting>
  <conditionalFormatting sqref="K81:L81">
    <cfRule type="containsText" priority="1" dxfId="0" operator="containsText" stopIfTrue="1" text="dimanche">
      <formula>NOT(ISERROR(SEARCH("dimanche",K81)))</formula>
    </cfRule>
    <cfRule type="containsText" priority="2" dxfId="0" operator="containsText" stopIfTrue="1" text="samedi">
      <formula>NOT(ISERROR(SEARCH("samedi",K81)))</formula>
    </cfRule>
  </conditionalFormatting>
  <hyperlinks>
    <hyperlink ref="K90:O90" location="'Page 2 - Jrs fractionnement'!A1" display="Pour continuer le calcul, cliquez ici"/>
    <hyperlink ref="M83:X83" r:id="rId1" display="N.B. : ce planning est construit à partir du calendrier national."/>
  </hyperlinks>
  <printOptions horizontalCentered="1"/>
  <pageMargins left="0" right="0" top="0.1968503937007874" bottom="0" header="0" footer="0"/>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tabColor theme="8" tint="-0.24997000396251678"/>
  </sheetPr>
  <dimension ref="A1:W46"/>
  <sheetViews>
    <sheetView showGridLines="0" showRowColHeaders="0" zoomScalePageLayoutView="0" workbookViewId="0" topLeftCell="A1">
      <selection activeCell="O13" sqref="O13:O14"/>
    </sheetView>
  </sheetViews>
  <sheetFormatPr defaultColWidth="0" defaultRowHeight="12.75" zeroHeight="1"/>
  <cols>
    <col min="1" max="1" width="3.8515625" style="60" customWidth="1"/>
    <col min="2" max="2" width="13.00390625" style="60" customWidth="1"/>
    <col min="3" max="3" width="3.7109375" style="60" customWidth="1"/>
    <col min="4" max="4" width="11.28125" style="60" customWidth="1"/>
    <col min="5" max="5" width="9.7109375" style="60" customWidth="1"/>
    <col min="6" max="6" width="13.57421875" style="60" customWidth="1"/>
    <col min="7" max="7" width="11.57421875" style="60" customWidth="1"/>
    <col min="8" max="8" width="5.28125" style="60" customWidth="1"/>
    <col min="9" max="9" width="3.7109375" style="60" customWidth="1"/>
    <col min="10" max="10" width="1.28515625" style="60" customWidth="1"/>
    <col min="11" max="11" width="3.8515625" style="60" customWidth="1"/>
    <col min="12" max="12" width="1.57421875" style="60" customWidth="1"/>
    <col min="13" max="13" width="0.2890625" style="60" customWidth="1"/>
    <col min="14" max="14" width="14.28125" style="60" customWidth="1"/>
    <col min="15" max="15" width="13.7109375" style="60" customWidth="1"/>
    <col min="16" max="16" width="5.8515625" style="61" customWidth="1"/>
    <col min="17" max="17" width="2.7109375" style="61" hidden="1" customWidth="1"/>
    <col min="18" max="18" width="9.8515625" style="61" hidden="1" customWidth="1"/>
    <col min="19" max="19" width="1.421875" style="61" hidden="1" customWidth="1"/>
    <col min="20" max="20" width="6.7109375" style="61" hidden="1" customWidth="1"/>
    <col min="21" max="21" width="3.28125" style="60" hidden="1" customWidth="1"/>
    <col min="22" max="22" width="5.140625" style="60" hidden="1" customWidth="1"/>
    <col min="23" max="16384" width="11.421875" style="60" hidden="1" customWidth="1"/>
  </cols>
  <sheetData>
    <row r="1" spans="2:15" ht="18" customHeight="1">
      <c r="B1" s="381" t="s">
        <v>58</v>
      </c>
      <c r="C1" s="382"/>
      <c r="D1" s="382"/>
      <c r="E1" s="382"/>
      <c r="F1" s="382"/>
      <c r="G1" s="382"/>
      <c r="H1" s="382"/>
      <c r="I1" s="382"/>
      <c r="J1" s="382"/>
      <c r="K1" s="382"/>
      <c r="L1" s="382"/>
      <c r="M1" s="382"/>
      <c r="N1" s="382"/>
      <c r="O1" s="383"/>
    </row>
    <row r="2" spans="2:16" ht="18" customHeight="1">
      <c r="B2" s="386">
        <f>'Page 1 - PlanningAgent'!N3</f>
        <v>0</v>
      </c>
      <c r="C2" s="387"/>
      <c r="D2" s="387"/>
      <c r="E2" s="387"/>
      <c r="F2" s="387"/>
      <c r="G2" s="387"/>
      <c r="H2" s="387"/>
      <c r="I2" s="387"/>
      <c r="J2" s="387"/>
      <c r="K2" s="387"/>
      <c r="L2" s="387"/>
      <c r="M2" s="387"/>
      <c r="N2" s="387"/>
      <c r="O2" s="388"/>
      <c r="P2" s="68"/>
    </row>
    <row r="3" spans="2:15" ht="18" customHeight="1" thickBot="1">
      <c r="B3" s="390" t="s">
        <v>59</v>
      </c>
      <c r="C3" s="391"/>
      <c r="D3" s="391"/>
      <c r="E3" s="391"/>
      <c r="F3" s="391"/>
      <c r="G3" s="140" t="str">
        <f>'Page 1 - PlanningAgent'!A2</f>
        <v>ANNEE SCOLAIRE 2024-2025</v>
      </c>
      <c r="H3" s="141"/>
      <c r="I3" s="141"/>
      <c r="J3" s="141"/>
      <c r="K3" s="141"/>
      <c r="L3" s="141"/>
      <c r="M3" s="141"/>
      <c r="N3" s="141"/>
      <c r="O3" s="142"/>
    </row>
    <row r="4" spans="2:20" s="72" customFormat="1" ht="13.5">
      <c r="B4" s="69"/>
      <c r="C4" s="69"/>
      <c r="D4" s="69"/>
      <c r="E4" s="69"/>
      <c r="F4" s="69"/>
      <c r="G4" s="70"/>
      <c r="H4" s="70"/>
      <c r="I4" s="70"/>
      <c r="J4" s="70"/>
      <c r="K4" s="70"/>
      <c r="L4" s="70"/>
      <c r="M4" s="70"/>
      <c r="N4" s="70"/>
      <c r="O4" s="70"/>
      <c r="P4" s="71"/>
      <c r="Q4" s="71"/>
      <c r="R4" s="71"/>
      <c r="S4" s="71"/>
      <c r="T4" s="71"/>
    </row>
    <row r="5" spans="2:20" s="72" customFormat="1" ht="14.25" customHeight="1">
      <c r="B5" s="392" t="s">
        <v>113</v>
      </c>
      <c r="C5" s="392"/>
      <c r="D5" s="392"/>
      <c r="E5" s="392"/>
      <c r="F5" s="392"/>
      <c r="G5" s="392"/>
      <c r="H5" s="392"/>
      <c r="I5" s="392"/>
      <c r="J5" s="392"/>
      <c r="K5" s="392"/>
      <c r="L5" s="392"/>
      <c r="M5" s="392"/>
      <c r="N5" s="392"/>
      <c r="O5" s="392"/>
      <c r="P5" s="71"/>
      <c r="Q5" s="71"/>
      <c r="R5" s="71"/>
      <c r="S5" s="71"/>
      <c r="T5" s="71"/>
    </row>
    <row r="6" spans="2:15" ht="91.5" customHeight="1">
      <c r="B6" s="384" t="s">
        <v>119</v>
      </c>
      <c r="C6" s="384"/>
      <c r="D6" s="384"/>
      <c r="E6" s="384"/>
      <c r="F6" s="384"/>
      <c r="G6" s="384"/>
      <c r="H6" s="384"/>
      <c r="I6" s="384"/>
      <c r="J6" s="384"/>
      <c r="K6" s="384"/>
      <c r="L6" s="384"/>
      <c r="M6" s="384"/>
      <c r="N6" s="384"/>
      <c r="O6" s="384"/>
    </row>
    <row r="7" spans="2:8" ht="9.75" customHeight="1">
      <c r="B7" s="73"/>
      <c r="C7" s="73"/>
      <c r="D7" s="73"/>
      <c r="E7" s="73"/>
      <c r="F7" s="73"/>
      <c r="G7" s="73"/>
      <c r="H7" s="73"/>
    </row>
    <row r="8" spans="2:15" ht="14.25" customHeight="1">
      <c r="B8" s="395" t="s">
        <v>114</v>
      </c>
      <c r="C8" s="395"/>
      <c r="D8" s="395"/>
      <c r="E8" s="395"/>
      <c r="F8" s="395"/>
      <c r="G8" s="395"/>
      <c r="H8" s="395"/>
      <c r="I8" s="395"/>
      <c r="J8" s="395"/>
      <c r="K8" s="395"/>
      <c r="L8" s="395"/>
      <c r="M8" s="395"/>
      <c r="N8" s="395"/>
      <c r="O8" s="395"/>
    </row>
    <row r="9" spans="2:15" ht="97.5" customHeight="1">
      <c r="B9" s="393" t="s">
        <v>34</v>
      </c>
      <c r="C9" s="393"/>
      <c r="D9" s="393"/>
      <c r="E9" s="393"/>
      <c r="F9" s="393"/>
      <c r="G9" s="393"/>
      <c r="H9" s="393"/>
      <c r="I9" s="393"/>
      <c r="J9" s="393"/>
      <c r="K9" s="393"/>
      <c r="L9" s="393"/>
      <c r="M9" s="393"/>
      <c r="N9" s="393"/>
      <c r="O9" s="393"/>
    </row>
    <row r="10" spans="2:15" ht="9.75" customHeight="1">
      <c r="B10" s="74"/>
      <c r="C10" s="74"/>
      <c r="D10" s="74"/>
      <c r="E10" s="74"/>
      <c r="F10" s="74"/>
      <c r="G10" s="74"/>
      <c r="H10" s="74"/>
      <c r="I10" s="74"/>
      <c r="J10" s="74"/>
      <c r="K10" s="74"/>
      <c r="L10" s="74"/>
      <c r="M10" s="74"/>
      <c r="N10" s="74"/>
      <c r="O10" s="74"/>
    </row>
    <row r="11" spans="2:15" s="139" customFormat="1" ht="21" customHeight="1">
      <c r="B11" s="396" t="s">
        <v>84</v>
      </c>
      <c r="C11" s="397"/>
      <c r="D11" s="397"/>
      <c r="E11" s="397"/>
      <c r="F11" s="397"/>
      <c r="G11" s="397"/>
      <c r="H11" s="397"/>
      <c r="I11" s="397"/>
      <c r="J11" s="397"/>
      <c r="K11" s="397"/>
      <c r="L11" s="397"/>
      <c r="M11" s="397"/>
      <c r="N11" s="397"/>
      <c r="O11" s="397"/>
    </row>
    <row r="12" spans="2:15" ht="201.75" customHeight="1">
      <c r="B12" s="384" t="s">
        <v>85</v>
      </c>
      <c r="C12" s="384"/>
      <c r="D12" s="384"/>
      <c r="E12" s="384"/>
      <c r="F12" s="384"/>
      <c r="G12" s="384"/>
      <c r="H12" s="384"/>
      <c r="I12" s="384"/>
      <c r="J12" s="384"/>
      <c r="K12" s="384"/>
      <c r="L12" s="384"/>
      <c r="M12" s="384"/>
      <c r="N12" s="384"/>
      <c r="O12" s="384"/>
    </row>
    <row r="13" spans="2:15" ht="10.5" customHeight="1">
      <c r="B13" s="378" t="s">
        <v>121</v>
      </c>
      <c r="C13" s="378"/>
      <c r="D13" s="378"/>
      <c r="E13" s="378"/>
      <c r="F13" s="378"/>
      <c r="G13" s="378"/>
      <c r="H13" s="378"/>
      <c r="I13" s="378"/>
      <c r="J13" s="378"/>
      <c r="K13" s="378"/>
      <c r="L13" s="378"/>
      <c r="M13" s="378"/>
      <c r="N13" s="378"/>
      <c r="O13" s="379">
        <f>IF('Page 1 - PlanningAgent'!N4="","",5/12*'Page 3 DHS 0 jr fractionnement'!G20)</f>
      </c>
    </row>
    <row r="14" spans="2:22" ht="16.5" customHeight="1">
      <c r="B14" s="378"/>
      <c r="C14" s="378"/>
      <c r="D14" s="378"/>
      <c r="E14" s="378"/>
      <c r="F14" s="378"/>
      <c r="G14" s="378"/>
      <c r="H14" s="378"/>
      <c r="I14" s="378"/>
      <c r="J14" s="378"/>
      <c r="K14" s="378"/>
      <c r="L14" s="378"/>
      <c r="M14" s="378"/>
      <c r="N14" s="378"/>
      <c r="O14" s="379"/>
      <c r="P14" s="389"/>
      <c r="Q14" s="389"/>
      <c r="R14" s="389"/>
      <c r="S14" s="75"/>
      <c r="T14" s="75"/>
      <c r="U14" s="75"/>
      <c r="V14" s="75"/>
    </row>
    <row r="15" spans="2:15" ht="15" customHeight="1">
      <c r="B15" s="380" t="s">
        <v>120</v>
      </c>
      <c r="C15" s="380"/>
      <c r="D15" s="380"/>
      <c r="E15" s="380"/>
      <c r="F15" s="380"/>
      <c r="G15" s="380"/>
      <c r="H15" s="380"/>
      <c r="I15" s="380"/>
      <c r="J15" s="380"/>
      <c r="K15" s="380"/>
      <c r="L15" s="380"/>
      <c r="M15" s="380"/>
      <c r="N15" s="380"/>
      <c r="O15" s="380"/>
    </row>
    <row r="16" spans="2:15" ht="15" customHeight="1">
      <c r="B16" s="302"/>
      <c r="C16" s="302"/>
      <c r="D16" s="302"/>
      <c r="E16" s="302"/>
      <c r="F16" s="302"/>
      <c r="G16" s="302"/>
      <c r="H16" s="302"/>
      <c r="I16" s="302"/>
      <c r="J16" s="302"/>
      <c r="K16" s="302"/>
      <c r="L16" s="302"/>
      <c r="M16" s="302"/>
      <c r="N16" s="302"/>
      <c r="O16" s="302"/>
    </row>
    <row r="17" spans="2:15" ht="15" customHeight="1">
      <c r="B17" s="406" t="s">
        <v>81</v>
      </c>
      <c r="C17" s="406"/>
      <c r="D17" s="406"/>
      <c r="E17" s="406"/>
      <c r="F17" s="406"/>
      <c r="G17" s="407"/>
      <c r="H17" s="231"/>
      <c r="I17" s="280"/>
      <c r="J17" s="281"/>
      <c r="K17" s="281"/>
      <c r="L17" s="281"/>
      <c r="M17" s="281"/>
      <c r="N17" s="281"/>
      <c r="O17" s="281"/>
    </row>
    <row r="18" spans="2:15" ht="7.5" customHeight="1">
      <c r="B18" s="282"/>
      <c r="C18" s="282"/>
      <c r="D18" s="282"/>
      <c r="E18" s="282"/>
      <c r="F18" s="282"/>
      <c r="G18" s="282"/>
      <c r="H18" s="283"/>
      <c r="I18" s="280"/>
      <c r="J18" s="281"/>
      <c r="K18" s="281"/>
      <c r="L18" s="281"/>
      <c r="M18" s="281"/>
      <c r="N18" s="281"/>
      <c r="O18" s="281"/>
    </row>
    <row r="19" spans="2:21" ht="15" customHeight="1">
      <c r="B19" s="385" t="s">
        <v>66</v>
      </c>
      <c r="C19" s="385"/>
      <c r="D19" s="385"/>
      <c r="E19" s="385"/>
      <c r="F19" s="385"/>
      <c r="G19" s="385"/>
      <c r="H19" s="385"/>
      <c r="I19" s="385"/>
      <c r="J19" s="385"/>
      <c r="K19" s="385"/>
      <c r="L19" s="385"/>
      <c r="M19" s="385"/>
      <c r="N19" s="385"/>
      <c r="O19" s="295">
        <v>0</v>
      </c>
      <c r="P19" s="394"/>
      <c r="Q19" s="394"/>
      <c r="R19" s="394"/>
      <c r="S19" s="75"/>
      <c r="T19" s="75"/>
      <c r="U19" s="75"/>
    </row>
    <row r="20" spans="2:21" ht="6.75" customHeight="1">
      <c r="B20" s="284"/>
      <c r="C20" s="284"/>
      <c r="D20" s="284"/>
      <c r="E20" s="284"/>
      <c r="F20" s="284"/>
      <c r="G20" s="284"/>
      <c r="H20" s="284"/>
      <c r="I20" s="284"/>
      <c r="J20" s="284"/>
      <c r="K20" s="284"/>
      <c r="L20" s="284"/>
      <c r="M20" s="284"/>
      <c r="N20" s="284"/>
      <c r="O20" s="296"/>
      <c r="P20" s="68"/>
      <c r="S20" s="76"/>
      <c r="T20" s="76"/>
      <c r="U20" s="77"/>
    </row>
    <row r="21" spans="2:21" ht="15" customHeight="1">
      <c r="B21" s="401" t="s">
        <v>68</v>
      </c>
      <c r="C21" s="401"/>
      <c r="D21" s="401"/>
      <c r="E21" s="401"/>
      <c r="F21" s="401"/>
      <c r="G21" s="401"/>
      <c r="H21" s="401"/>
      <c r="I21" s="401"/>
      <c r="J21" s="401"/>
      <c r="K21" s="401"/>
      <c r="L21" s="401"/>
      <c r="M21" s="401"/>
      <c r="N21" s="401"/>
      <c r="O21" s="295">
        <v>0</v>
      </c>
      <c r="P21" s="394"/>
      <c r="Q21" s="394"/>
      <c r="R21" s="394"/>
      <c r="S21" s="75"/>
      <c r="T21" s="75"/>
      <c r="U21" s="75"/>
    </row>
    <row r="22" spans="2:21" ht="21" customHeight="1">
      <c r="B22" s="285"/>
      <c r="C22" s="408" t="s">
        <v>88</v>
      </c>
      <c r="D22" s="408"/>
      <c r="E22" s="408"/>
      <c r="F22" s="408"/>
      <c r="G22" s="408"/>
      <c r="H22" s="408"/>
      <c r="I22" s="408"/>
      <c r="J22" s="408"/>
      <c r="K22" s="408"/>
      <c r="L22" s="408"/>
      <c r="M22" s="408"/>
      <c r="N22" s="408"/>
      <c r="O22" s="408"/>
      <c r="P22" s="68"/>
      <c r="S22" s="76"/>
      <c r="T22" s="76"/>
      <c r="U22" s="77"/>
    </row>
    <row r="23" spans="2:21" ht="12" customHeight="1">
      <c r="B23" s="285"/>
      <c r="C23" s="291"/>
      <c r="D23" s="291"/>
      <c r="E23" s="291"/>
      <c r="F23" s="291"/>
      <c r="G23" s="291"/>
      <c r="H23" s="291"/>
      <c r="I23" s="291"/>
      <c r="J23" s="291"/>
      <c r="K23" s="291"/>
      <c r="L23" s="291"/>
      <c r="M23" s="291"/>
      <c r="N23" s="291"/>
      <c r="O23" s="291"/>
      <c r="P23" s="279"/>
      <c r="S23" s="76"/>
      <c r="T23" s="76"/>
      <c r="U23" s="77"/>
    </row>
    <row r="24" spans="2:21" ht="15" customHeight="1">
      <c r="B24" s="292" t="s">
        <v>67</v>
      </c>
      <c r="C24" s="293">
        <f>O21</f>
        <v>0</v>
      </c>
      <c r="D24" s="294" t="s">
        <v>122</v>
      </c>
      <c r="E24" s="293"/>
      <c r="F24" s="294"/>
      <c r="G24" s="286"/>
      <c r="H24" s="286"/>
      <c r="I24" s="286"/>
      <c r="J24" s="286"/>
      <c r="K24" s="286"/>
      <c r="L24" s="286"/>
      <c r="M24" s="286"/>
      <c r="N24" s="286"/>
      <c r="O24" s="286"/>
      <c r="P24" s="143"/>
      <c r="S24" s="76"/>
      <c r="T24" s="76"/>
      <c r="U24" s="77"/>
    </row>
    <row r="25" spans="2:21" ht="15.75" customHeight="1">
      <c r="B25" s="385" t="s">
        <v>86</v>
      </c>
      <c r="C25" s="385"/>
      <c r="D25" s="385"/>
      <c r="E25" s="385"/>
      <c r="F25" s="385"/>
      <c r="G25" s="385"/>
      <c r="H25" s="385"/>
      <c r="I25" s="385"/>
      <c r="J25" s="385"/>
      <c r="K25" s="385"/>
      <c r="L25" s="385"/>
      <c r="M25" s="385"/>
      <c r="N25" s="385"/>
      <c r="O25" s="295">
        <v>0</v>
      </c>
      <c r="P25" s="394"/>
      <c r="Q25" s="394"/>
      <c r="R25" s="394"/>
      <c r="S25" s="78"/>
      <c r="T25" s="78"/>
      <c r="U25" s="78"/>
    </row>
    <row r="26" spans="2:21" ht="23.25" customHeight="1">
      <c r="B26" s="289"/>
      <c r="C26" s="408" t="s">
        <v>87</v>
      </c>
      <c r="D26" s="408"/>
      <c r="E26" s="408"/>
      <c r="F26" s="408"/>
      <c r="G26" s="408"/>
      <c r="H26" s="408"/>
      <c r="I26" s="408"/>
      <c r="J26" s="408"/>
      <c r="K26" s="408"/>
      <c r="L26" s="408"/>
      <c r="M26" s="408"/>
      <c r="N26" s="408"/>
      <c r="O26" s="296"/>
      <c r="P26" s="68"/>
      <c r="S26" s="76"/>
      <c r="T26" s="76"/>
      <c r="U26" s="77"/>
    </row>
    <row r="27" spans="2:21" ht="13.5" customHeight="1">
      <c r="B27" s="289"/>
      <c r="C27" s="291"/>
      <c r="D27" s="291"/>
      <c r="E27" s="291"/>
      <c r="F27" s="291"/>
      <c r="G27" s="291"/>
      <c r="H27" s="291"/>
      <c r="I27" s="291"/>
      <c r="J27" s="291"/>
      <c r="K27" s="291"/>
      <c r="L27" s="291"/>
      <c r="M27" s="291"/>
      <c r="N27" s="291"/>
      <c r="O27" s="296"/>
      <c r="P27" s="279"/>
      <c r="S27" s="76"/>
      <c r="T27" s="76"/>
      <c r="U27" s="77"/>
    </row>
    <row r="28" spans="2:21" ht="15" customHeight="1">
      <c r="B28" s="292" t="s">
        <v>67</v>
      </c>
      <c r="C28" s="293">
        <f>O25</f>
        <v>0</v>
      </c>
      <c r="D28" s="294" t="s">
        <v>123</v>
      </c>
      <c r="E28" s="287"/>
      <c r="F28" s="288"/>
      <c r="G28" s="286"/>
      <c r="H28" s="286"/>
      <c r="I28" s="286"/>
      <c r="J28" s="286"/>
      <c r="K28" s="286"/>
      <c r="L28" s="286"/>
      <c r="M28" s="286"/>
      <c r="N28" s="286"/>
      <c r="O28" s="292"/>
      <c r="P28" s="143"/>
      <c r="S28" s="76"/>
      <c r="T28" s="76"/>
      <c r="U28" s="77"/>
    </row>
    <row r="29" spans="2:22" ht="16.5" customHeight="1">
      <c r="B29" s="378" t="s">
        <v>89</v>
      </c>
      <c r="C29" s="378"/>
      <c r="D29" s="378"/>
      <c r="E29" s="378"/>
      <c r="F29" s="378"/>
      <c r="G29" s="378"/>
      <c r="H29" s="378"/>
      <c r="I29" s="378"/>
      <c r="J29" s="378"/>
      <c r="K29" s="378"/>
      <c r="L29" s="378"/>
      <c r="M29" s="378"/>
      <c r="N29" s="409"/>
      <c r="O29" s="295">
        <v>0</v>
      </c>
      <c r="P29" s="394"/>
      <c r="Q29" s="394"/>
      <c r="R29" s="394"/>
      <c r="S29" s="75"/>
      <c r="T29" s="75"/>
      <c r="U29" s="79"/>
      <c r="V29" s="61"/>
    </row>
    <row r="30" spans="2:22" ht="17.25">
      <c r="B30" s="400" t="s">
        <v>70</v>
      </c>
      <c r="C30" s="400"/>
      <c r="D30" s="400"/>
      <c r="E30" s="400"/>
      <c r="F30" s="400"/>
      <c r="G30" s="400"/>
      <c r="H30" s="400"/>
      <c r="I30" s="400"/>
      <c r="J30" s="400"/>
      <c r="K30" s="400"/>
      <c r="L30" s="400"/>
      <c r="M30" s="400"/>
      <c r="N30" s="400"/>
      <c r="O30" s="297" t="e">
        <f>IF(O19="","",O29/O19)</f>
        <v>#DIV/0!</v>
      </c>
      <c r="P30" s="75"/>
      <c r="Q30" s="75"/>
      <c r="R30" s="75"/>
      <c r="S30" s="75"/>
      <c r="T30" s="75"/>
      <c r="U30" s="75"/>
      <c r="V30" s="75"/>
    </row>
    <row r="31" spans="16:23" ht="13.5">
      <c r="P31" s="256"/>
      <c r="Q31" s="256"/>
      <c r="R31" s="256"/>
      <c r="S31" s="256"/>
      <c r="T31" s="256"/>
      <c r="U31" s="257"/>
      <c r="V31" s="257"/>
      <c r="W31" s="257"/>
    </row>
    <row r="32" spans="2:23" ht="17.25">
      <c r="B32" s="298" t="s">
        <v>54</v>
      </c>
      <c r="C32" s="298"/>
      <c r="D32" s="298"/>
      <c r="E32" s="298"/>
      <c r="F32" s="298"/>
      <c r="G32" s="298"/>
      <c r="H32" s="298"/>
      <c r="I32" s="298"/>
      <c r="J32" s="298"/>
      <c r="K32" s="298"/>
      <c r="L32" s="298"/>
      <c r="M32" s="298"/>
      <c r="N32" s="298"/>
      <c r="O32" s="298"/>
      <c r="P32" s="256"/>
      <c r="Q32" s="256"/>
      <c r="R32" s="256"/>
      <c r="S32" s="256"/>
      <c r="T32" s="256"/>
      <c r="U32" s="257"/>
      <c r="V32" s="257"/>
      <c r="W32" s="257"/>
    </row>
    <row r="33" spans="2:23" ht="15.75" customHeight="1">
      <c r="B33" s="299">
        <f>IF(O29="","",O25*O19-O29)</f>
        <v>0</v>
      </c>
      <c r="C33" s="405" t="s">
        <v>57</v>
      </c>
      <c r="D33" s="405"/>
      <c r="E33" s="405"/>
      <c r="F33" s="405"/>
      <c r="G33" s="405"/>
      <c r="H33" s="405"/>
      <c r="I33" s="300"/>
      <c r="J33" s="405"/>
      <c r="K33" s="405"/>
      <c r="L33" s="405"/>
      <c r="M33" s="405"/>
      <c r="N33" s="405"/>
      <c r="O33" s="405"/>
      <c r="P33" s="258">
        <f>O25</f>
        <v>0</v>
      </c>
      <c r="Q33" s="259" t="s">
        <v>55</v>
      </c>
      <c r="R33" s="259">
        <f>O19</f>
        <v>0</v>
      </c>
      <c r="S33" s="259" t="s">
        <v>56</v>
      </c>
      <c r="T33" s="259">
        <f>O29</f>
        <v>0</v>
      </c>
      <c r="U33" s="257"/>
      <c r="V33" s="257"/>
      <c r="W33" s="257"/>
    </row>
    <row r="34" spans="2:23" ht="17.25">
      <c r="B34" s="301" t="s">
        <v>67</v>
      </c>
      <c r="C34" s="300">
        <f>B33</f>
        <v>0</v>
      </c>
      <c r="D34" s="298" t="s">
        <v>90</v>
      </c>
      <c r="E34" s="300"/>
      <c r="F34" s="399"/>
      <c r="G34" s="399"/>
      <c r="H34" s="399"/>
      <c r="I34" s="399"/>
      <c r="J34" s="399"/>
      <c r="K34" s="399"/>
      <c r="L34" s="399"/>
      <c r="M34" s="399"/>
      <c r="N34" s="298"/>
      <c r="O34" s="298"/>
      <c r="P34" s="260">
        <f>O13</f>
      </c>
      <c r="Q34" s="256" t="s">
        <v>72</v>
      </c>
      <c r="R34" s="256">
        <f>O21</f>
        <v>0</v>
      </c>
      <c r="S34" s="256" t="s">
        <v>56</v>
      </c>
      <c r="T34" s="261" t="e">
        <f>O30</f>
        <v>#DIV/0!</v>
      </c>
      <c r="U34" s="262" t="s">
        <v>71</v>
      </c>
      <c r="V34" s="262">
        <f>B33</f>
        <v>0</v>
      </c>
      <c r="W34" s="257"/>
    </row>
    <row r="35" spans="2:23" ht="15" customHeight="1">
      <c r="B35" s="290" t="e">
        <f>IF(B33="","",O13/(O21-O30)*B33)</f>
        <v>#VALUE!</v>
      </c>
      <c r="C35" s="405" t="s">
        <v>62</v>
      </c>
      <c r="D35" s="405"/>
      <c r="E35" s="405"/>
      <c r="F35" s="405"/>
      <c r="G35" s="405"/>
      <c r="H35" s="405"/>
      <c r="I35" s="405"/>
      <c r="J35" s="405"/>
      <c r="K35" s="298"/>
      <c r="L35" s="298"/>
      <c r="M35" s="298"/>
      <c r="N35" s="298"/>
      <c r="O35" s="298"/>
      <c r="P35" s="256"/>
      <c r="Q35" s="256"/>
      <c r="R35" s="256"/>
      <c r="S35" s="256"/>
      <c r="T35" s="256"/>
      <c r="U35" s="257"/>
      <c r="V35" s="257"/>
      <c r="W35" s="257"/>
    </row>
    <row r="36" spans="3:23" ht="13.5" customHeight="1">
      <c r="C36" s="61"/>
      <c r="D36" s="61"/>
      <c r="E36" s="61"/>
      <c r="F36" s="61"/>
      <c r="G36" s="61"/>
      <c r="H36" s="61"/>
      <c r="I36" s="61"/>
      <c r="J36" s="61"/>
      <c r="P36" s="256"/>
      <c r="Q36" s="256"/>
      <c r="R36" s="256"/>
      <c r="S36" s="256"/>
      <c r="T36" s="256"/>
      <c r="U36" s="257"/>
      <c r="V36" s="257"/>
      <c r="W36" s="257"/>
    </row>
    <row r="38" spans="2:20" s="147" customFormat="1" ht="21" customHeight="1">
      <c r="B38" s="403" t="s">
        <v>60</v>
      </c>
      <c r="C38" s="404"/>
      <c r="D38" s="404"/>
      <c r="E38" s="404"/>
      <c r="F38" s="404"/>
      <c r="G38" s="404"/>
      <c r="H38" s="404"/>
      <c r="I38" s="404"/>
      <c r="J38" s="404"/>
      <c r="K38" s="404"/>
      <c r="L38" s="404"/>
      <c r="M38" s="404"/>
      <c r="N38" s="404"/>
      <c r="O38" s="303" t="e">
        <f>IF(B35="","",IF(B35&gt;8,2,IF(B35&lt;5,0,1)))</f>
        <v>#VALUE!</v>
      </c>
      <c r="P38" s="146"/>
      <c r="Q38" s="146"/>
      <c r="R38" s="146"/>
      <c r="S38" s="146"/>
      <c r="T38" s="146"/>
    </row>
    <row r="39" spans="2:15" ht="118.5" customHeight="1">
      <c r="B39" s="384" t="s">
        <v>91</v>
      </c>
      <c r="C39" s="384"/>
      <c r="D39" s="384"/>
      <c r="E39" s="384"/>
      <c r="F39" s="384"/>
      <c r="G39" s="384"/>
      <c r="H39" s="384"/>
      <c r="I39" s="384"/>
      <c r="J39" s="384"/>
      <c r="K39" s="384"/>
      <c r="L39" s="384"/>
      <c r="M39" s="384"/>
      <c r="N39" s="384"/>
      <c r="O39" s="384"/>
    </row>
    <row r="40" ht="13.5">
      <c r="O40" s="62" t="s">
        <v>69</v>
      </c>
    </row>
    <row r="41" spans="2:15" ht="13.5">
      <c r="B41" s="60" t="s">
        <v>92</v>
      </c>
      <c r="O41" s="62"/>
    </row>
    <row r="42" spans="2:15" ht="13.5">
      <c r="B42" s="402" t="e">
        <f>IF(O38=0,"Pour calculer la durée hebdomadaire de service en déduisant 0 jour de fractionnement, cliquez ici","")</f>
        <v>#VALUE!</v>
      </c>
      <c r="C42" s="402"/>
      <c r="D42" s="402"/>
      <c r="E42" s="402"/>
      <c r="F42" s="402"/>
      <c r="G42" s="402"/>
      <c r="H42" s="402"/>
      <c r="I42" s="402"/>
      <c r="J42" s="402"/>
      <c r="K42" s="402"/>
      <c r="L42" s="402"/>
      <c r="M42" s="402"/>
      <c r="N42" s="402"/>
      <c r="O42" s="402"/>
    </row>
    <row r="43" spans="2:15" ht="13.5">
      <c r="B43" s="398" t="e">
        <f>IF(O38=1,"Pour calculer la durée hebdomadaire de service en déduisant 1 jour de fractionnement, cliquez ici","")</f>
        <v>#VALUE!</v>
      </c>
      <c r="C43" s="398"/>
      <c r="D43" s="398"/>
      <c r="E43" s="398"/>
      <c r="F43" s="398"/>
      <c r="G43" s="398"/>
      <c r="H43" s="398"/>
      <c r="I43" s="398"/>
      <c r="J43" s="398"/>
      <c r="K43" s="398"/>
      <c r="L43" s="398"/>
      <c r="M43" s="398"/>
      <c r="N43" s="398"/>
      <c r="O43" s="398"/>
    </row>
    <row r="44" spans="2:15" ht="13.5">
      <c r="B44" s="398" t="e">
        <f>IF(O38=2,"Pour calculer la durée hebdomadaire de service en déduisant 2 jours de fractionnement, cliquez ici","")</f>
        <v>#VALUE!</v>
      </c>
      <c r="C44" s="398"/>
      <c r="D44" s="398"/>
      <c r="E44" s="398"/>
      <c r="F44" s="398"/>
      <c r="G44" s="398"/>
      <c r="H44" s="398"/>
      <c r="I44" s="398"/>
      <c r="J44" s="398"/>
      <c r="K44" s="398"/>
      <c r="L44" s="398"/>
      <c r="M44" s="398"/>
      <c r="N44" s="398"/>
      <c r="O44" s="398"/>
    </row>
    <row r="45" spans="1:20" s="148" customFormat="1" ht="13.5">
      <c r="A45" s="60"/>
      <c r="B45" s="398" t="e">
        <f>IF(O38=0,"","Si vous voulez calculer la durée hebdomadaire de service sans déduire le(s) jour(s) de fractionnement avant, cliquez ici.")</f>
        <v>#VALUE!</v>
      </c>
      <c r="C45" s="398"/>
      <c r="D45" s="398"/>
      <c r="E45" s="398"/>
      <c r="F45" s="398"/>
      <c r="G45" s="398"/>
      <c r="H45" s="398"/>
      <c r="I45" s="398"/>
      <c r="J45" s="398"/>
      <c r="K45" s="398"/>
      <c r="L45" s="398"/>
      <c r="M45" s="398"/>
      <c r="N45" s="398"/>
      <c r="O45" s="398"/>
      <c r="P45" s="149"/>
      <c r="Q45" s="149"/>
      <c r="R45" s="149"/>
      <c r="S45" s="149"/>
      <c r="T45" s="149"/>
    </row>
    <row r="46" spans="2:15" ht="13.5">
      <c r="B46" s="310"/>
      <c r="C46" s="310"/>
      <c r="D46" s="310"/>
      <c r="E46" s="310"/>
      <c r="F46" s="310"/>
      <c r="G46" s="310"/>
      <c r="H46" s="310"/>
      <c r="I46" s="310"/>
      <c r="J46" s="310"/>
      <c r="K46" s="310"/>
      <c r="L46" s="310"/>
      <c r="M46" s="310"/>
      <c r="N46" s="310"/>
      <c r="O46" s="310"/>
    </row>
  </sheetData>
  <sheetProtection/>
  <mergeCells count="35">
    <mergeCell ref="B38:N38"/>
    <mergeCell ref="B43:O43"/>
    <mergeCell ref="J33:O33"/>
    <mergeCell ref="B25:N25"/>
    <mergeCell ref="B17:G17"/>
    <mergeCell ref="C26:N26"/>
    <mergeCell ref="B29:N29"/>
    <mergeCell ref="C33:H33"/>
    <mergeCell ref="C35:J35"/>
    <mergeCell ref="C22:O22"/>
    <mergeCell ref="B44:O44"/>
    <mergeCell ref="B45:O45"/>
    <mergeCell ref="B39:O39"/>
    <mergeCell ref="P21:R21"/>
    <mergeCell ref="P25:R25"/>
    <mergeCell ref="F34:M34"/>
    <mergeCell ref="P29:R29"/>
    <mergeCell ref="B30:N30"/>
    <mergeCell ref="B21:N21"/>
    <mergeCell ref="B42:O42"/>
    <mergeCell ref="B19:N19"/>
    <mergeCell ref="B2:O2"/>
    <mergeCell ref="P14:R14"/>
    <mergeCell ref="B3:F3"/>
    <mergeCell ref="B5:O5"/>
    <mergeCell ref="B9:O9"/>
    <mergeCell ref="P19:R19"/>
    <mergeCell ref="B8:O8"/>
    <mergeCell ref="B11:O11"/>
    <mergeCell ref="B13:N14"/>
    <mergeCell ref="O13:O14"/>
    <mergeCell ref="B15:O15"/>
    <mergeCell ref="B1:O1"/>
    <mergeCell ref="B6:O6"/>
    <mergeCell ref="B12:O12"/>
  </mergeCells>
  <hyperlinks>
    <hyperlink ref="B42" location="'Page 3 - DHS 0 jr fractionnemnt'!A1" display="'Page 3 - DHS 0 jr fractionnemnt'!A1"/>
    <hyperlink ref="B43:B44" location="'Page 3 - DHS 0 jr fractionnemnt'!A1" display="'Page 3 - DHS 0 jr fractionnemnt'!A1"/>
    <hyperlink ref="B45" location="'Page 3 - DHS 0 jr fractionnemnt'!A1" display="'Page 3 - DHS 0 jr fractionnemnt'!A1"/>
    <hyperlink ref="B43:O43" location="'Page 3 DHS 1 jr fractionnement'!A1" display="'Page 3 DHS 1 jr fractionnement'!A1"/>
    <hyperlink ref="B44:O44" location="'Page 3 DHS 2 jrs fractionnement'!A1" display="'Page 3 DHS 2 jrs fractionnement'!A1"/>
    <hyperlink ref="B45:O45" location="'Page 3 DHS 0 jr fractionnement'!A1" display="'Page 3 DHS 0 jr fractionnement'!A1"/>
    <hyperlink ref="B42:O42" location="'Page 3 DHS 0 jr fractionnement'!A1" display="'Page 3 DHS 0 jr fractionnement'!A1"/>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B5D3D5"/>
  </sheetPr>
  <dimension ref="B2:S57"/>
  <sheetViews>
    <sheetView showGridLines="0" showRowColHeaders="0" zoomScalePageLayoutView="0" workbookViewId="0" topLeftCell="A1">
      <selection activeCell="L30" sqref="L30"/>
    </sheetView>
  </sheetViews>
  <sheetFormatPr defaultColWidth="0" defaultRowHeight="12.75" zeroHeight="1"/>
  <cols>
    <col min="1" max="1" width="3.8515625" style="11" customWidth="1"/>
    <col min="2" max="2" width="4.28125" style="11" customWidth="1"/>
    <col min="3" max="6" width="9.8515625" style="11" customWidth="1"/>
    <col min="7" max="7" width="12.57421875" style="11" customWidth="1"/>
    <col min="8" max="9" width="9.8515625" style="11" customWidth="1"/>
    <col min="10" max="10" width="2.28125" style="11" customWidth="1"/>
    <col min="11" max="11" width="9.8515625" style="11" customWidth="1"/>
    <col min="12" max="12" width="3.8515625" style="11" customWidth="1"/>
    <col min="13" max="14" width="3.8515625" style="150" customWidth="1"/>
    <col min="15" max="17" width="3.8515625" style="150" hidden="1" customWidth="1"/>
    <col min="18" max="18" width="3.8515625" style="151" hidden="1" customWidth="1"/>
    <col min="19" max="16384" width="3.8515625" style="11" hidden="1" customWidth="1"/>
  </cols>
  <sheetData>
    <row r="1" ht="14.25" thickBot="1"/>
    <row r="2" spans="2:13" ht="18" customHeight="1">
      <c r="B2" s="423" t="s">
        <v>37</v>
      </c>
      <c r="C2" s="424"/>
      <c r="D2" s="424"/>
      <c r="E2" s="424"/>
      <c r="F2" s="424"/>
      <c r="G2" s="424"/>
      <c r="H2" s="208">
        <f>'Page 1 - PlanningAgent'!N3</f>
        <v>0</v>
      </c>
      <c r="I2" s="206"/>
      <c r="J2" s="206"/>
      <c r="K2" s="206"/>
      <c r="L2" s="206"/>
      <c r="M2" s="276"/>
    </row>
    <row r="3" spans="2:13" ht="18" customHeight="1">
      <c r="B3" s="425" t="s">
        <v>95</v>
      </c>
      <c r="C3" s="426"/>
      <c r="D3" s="426"/>
      <c r="E3" s="426"/>
      <c r="F3" s="426"/>
      <c r="G3" s="426"/>
      <c r="H3" s="426"/>
      <c r="I3" s="426"/>
      <c r="J3" s="426"/>
      <c r="K3" s="426"/>
      <c r="L3" s="426"/>
      <c r="M3" s="277"/>
    </row>
    <row r="4" spans="2:13" ht="18" customHeight="1" thickBot="1">
      <c r="B4" s="152"/>
      <c r="C4" s="153"/>
      <c r="D4" s="153"/>
      <c r="E4" s="154"/>
      <c r="F4" s="153"/>
      <c r="G4" s="155"/>
      <c r="H4" s="153"/>
      <c r="I4" s="153" t="str">
        <f>'Page 1 - PlanningAgent'!A2</f>
        <v>ANNEE SCOLAIRE 2024-2025</v>
      </c>
      <c r="J4" s="153"/>
      <c r="K4" s="153"/>
      <c r="L4" s="153"/>
      <c r="M4" s="278"/>
    </row>
    <row r="5" ht="6.75" customHeight="1"/>
    <row r="6" spans="2:13" ht="56.25" customHeight="1">
      <c r="B6" s="427" t="s">
        <v>93</v>
      </c>
      <c r="C6" s="427"/>
      <c r="D6" s="427"/>
      <c r="E6" s="427"/>
      <c r="F6" s="427"/>
      <c r="G6" s="427"/>
      <c r="H6" s="427"/>
      <c r="I6" s="427"/>
      <c r="J6" s="427"/>
      <c r="K6" s="427"/>
      <c r="L6" s="427"/>
      <c r="M6" s="157"/>
    </row>
    <row r="7" spans="2:13" ht="12.75" customHeight="1">
      <c r="B7" s="420"/>
      <c r="C7" s="420"/>
      <c r="D7" s="420"/>
      <c r="E7" s="420"/>
      <c r="F7" s="420"/>
      <c r="G7" s="420"/>
      <c r="H7" s="420"/>
      <c r="I7" s="420"/>
      <c r="J7" s="420"/>
      <c r="K7" s="420"/>
      <c r="L7" s="420"/>
      <c r="M7" s="157"/>
    </row>
    <row r="8" spans="2:13" ht="12.75" customHeight="1">
      <c r="B8" s="421" t="s">
        <v>63</v>
      </c>
      <c r="C8" s="421"/>
      <c r="D8" s="421"/>
      <c r="E8" s="421"/>
      <c r="F8" s="421"/>
      <c r="G8" s="421"/>
      <c r="H8" s="421"/>
      <c r="I8" s="421"/>
      <c r="J8" s="421"/>
      <c r="K8" s="421"/>
      <c r="L8" s="421"/>
      <c r="M8" s="157"/>
    </row>
    <row r="9" spans="2:9" ht="12.75" customHeight="1">
      <c r="B9" s="422" t="s">
        <v>24</v>
      </c>
      <c r="C9" s="422"/>
      <c r="D9" s="422"/>
      <c r="E9" s="422"/>
      <c r="F9" s="422"/>
      <c r="G9" s="422"/>
      <c r="H9" s="422"/>
      <c r="I9" s="422"/>
    </row>
    <row r="10" ht="11.25" customHeight="1"/>
    <row r="11" spans="2:18" s="139" customFormat="1" ht="24" customHeight="1">
      <c r="B11" s="414" t="s">
        <v>102</v>
      </c>
      <c r="C11" s="414"/>
      <c r="D11" s="414"/>
      <c r="E11" s="159"/>
      <c r="F11" s="159"/>
      <c r="G11" s="159"/>
      <c r="H11" s="159"/>
      <c r="I11" s="159"/>
      <c r="J11" s="159"/>
      <c r="K11" s="159"/>
      <c r="L11" s="159"/>
      <c r="M11" s="203"/>
      <c r="N11" s="204"/>
      <c r="O11" s="204"/>
      <c r="P11" s="204"/>
      <c r="Q11" s="204"/>
      <c r="R11" s="205"/>
    </row>
    <row r="12" spans="3:12" ht="57.75" customHeight="1">
      <c r="C12" s="419" t="s">
        <v>94</v>
      </c>
      <c r="D12" s="419"/>
      <c r="E12" s="419"/>
      <c r="F12" s="419"/>
      <c r="G12" s="419"/>
      <c r="H12" s="419"/>
      <c r="I12" s="419"/>
      <c r="J12" s="419"/>
      <c r="K12" s="419"/>
      <c r="L12" s="419"/>
    </row>
    <row r="13" spans="2:12" ht="11.25" customHeight="1">
      <c r="B13" s="74"/>
      <c r="C13" s="158"/>
      <c r="D13" s="158"/>
      <c r="E13" s="158"/>
      <c r="F13" s="158"/>
      <c r="G13" s="158"/>
      <c r="H13" s="158"/>
      <c r="I13" s="158"/>
      <c r="J13" s="158"/>
      <c r="K13" s="158"/>
      <c r="L13" s="158"/>
    </row>
    <row r="14" spans="2:18" ht="12.75" customHeight="1">
      <c r="B14" s="213" t="s">
        <v>103</v>
      </c>
      <c r="C14" s="160"/>
      <c r="D14" s="161"/>
      <c r="E14" s="161"/>
      <c r="F14" s="161"/>
      <c r="G14" s="161"/>
      <c r="I14" s="263"/>
      <c r="J14" s="263"/>
      <c r="K14" s="263"/>
      <c r="L14" s="263"/>
      <c r="M14" s="264"/>
      <c r="N14" s="264"/>
      <c r="O14" s="264"/>
      <c r="P14" s="264"/>
      <c r="Q14" s="264"/>
      <c r="R14" s="263"/>
    </row>
    <row r="15" spans="2:18" ht="4.5" customHeight="1">
      <c r="B15" s="413"/>
      <c r="C15" s="413"/>
      <c r="D15" s="413"/>
      <c r="E15" s="18"/>
      <c r="F15" s="18"/>
      <c r="G15" s="18"/>
      <c r="H15" s="18"/>
      <c r="I15" s="265"/>
      <c r="J15" s="265"/>
      <c r="K15" s="265"/>
      <c r="L15" s="265"/>
      <c r="M15" s="266" t="s">
        <v>43</v>
      </c>
      <c r="N15" s="267">
        <f>DAY(G17)</f>
        <v>0</v>
      </c>
      <c r="O15" s="267"/>
      <c r="P15" s="266" t="s">
        <v>45</v>
      </c>
      <c r="Q15" s="267">
        <f>DAY(G18)</f>
        <v>0</v>
      </c>
      <c r="R15" s="263"/>
    </row>
    <row r="16" spans="2:18" ht="1.5" customHeight="1">
      <c r="B16" s="35"/>
      <c r="C16" s="35"/>
      <c r="D16" s="35"/>
      <c r="E16" s="18"/>
      <c r="F16" s="18"/>
      <c r="G16" s="18"/>
      <c r="H16" s="18"/>
      <c r="I16" s="265"/>
      <c r="J16" s="265"/>
      <c r="K16" s="265"/>
      <c r="L16" s="265"/>
      <c r="M16" s="266" t="s">
        <v>44</v>
      </c>
      <c r="N16" s="266">
        <f>MONTH(G17)</f>
        <v>1</v>
      </c>
      <c r="O16" s="267"/>
      <c r="P16" s="266" t="s">
        <v>46</v>
      </c>
      <c r="Q16" s="266">
        <f>MONTH(G18)</f>
        <v>1</v>
      </c>
      <c r="R16" s="263"/>
    </row>
    <row r="17" spans="4:19" ht="12.75" customHeight="1">
      <c r="D17" s="11" t="s">
        <v>28</v>
      </c>
      <c r="G17" s="165">
        <f>'Page 1 - PlanningAgent'!N4</f>
        <v>0</v>
      </c>
      <c r="I17" s="263"/>
      <c r="J17" s="268"/>
      <c r="K17" s="263"/>
      <c r="L17" s="263"/>
      <c r="M17" s="269" t="s">
        <v>50</v>
      </c>
      <c r="N17" s="269">
        <f>YEAR(G17)</f>
        <v>1900</v>
      </c>
      <c r="O17" s="266"/>
      <c r="P17" s="269" t="s">
        <v>51</v>
      </c>
      <c r="Q17" s="266">
        <f>YEAR(G18)</f>
        <v>1900</v>
      </c>
      <c r="R17" s="263"/>
      <c r="S17" s="28"/>
    </row>
    <row r="18" spans="4:18" ht="12.75" customHeight="1">
      <c r="D18" s="11" t="s">
        <v>29</v>
      </c>
      <c r="G18" s="165">
        <f>'Page 1 - PlanningAgent'!N5</f>
        <v>0</v>
      </c>
      <c r="I18" s="263"/>
      <c r="J18" s="268"/>
      <c r="K18" s="263"/>
      <c r="L18" s="263"/>
      <c r="M18" s="269"/>
      <c r="N18" s="269"/>
      <c r="O18" s="269"/>
      <c r="P18" s="269"/>
      <c r="Q18" s="269"/>
      <c r="R18" s="263"/>
    </row>
    <row r="19" spans="5:18" ht="12.75" customHeight="1">
      <c r="E19" s="168"/>
      <c r="F19" s="168"/>
      <c r="G19" s="18"/>
      <c r="H19" s="169"/>
      <c r="I19" s="169"/>
      <c r="J19" s="169"/>
      <c r="K19" s="265"/>
      <c r="L19" s="265"/>
      <c r="M19" s="266" t="s">
        <v>32</v>
      </c>
      <c r="N19" s="266">
        <f>IF(N15=1,30,30-N15+1)</f>
        <v>31</v>
      </c>
      <c r="O19" s="266"/>
      <c r="P19" s="266" t="s">
        <v>33</v>
      </c>
      <c r="Q19" s="267">
        <f>IF(Q17=N17,(Q16-N16-1)*30,(12-N16+Q16-1)*30)</f>
        <v>-30</v>
      </c>
      <c r="R19" s="270"/>
    </row>
    <row r="20" spans="4:18" ht="13.5">
      <c r="D20" s="11" t="s">
        <v>98</v>
      </c>
      <c r="E20" s="170"/>
      <c r="G20" s="171">
        <f>(N19+Q19+N20)/30</f>
        <v>0.03333333333333333</v>
      </c>
      <c r="I20" s="263"/>
      <c r="J20" s="263"/>
      <c r="K20" s="263"/>
      <c r="L20" s="263"/>
      <c r="M20" s="266" t="s">
        <v>30</v>
      </c>
      <c r="N20" s="266">
        <f>IF(Q16=2,IF(Q15&gt;=28,30,Q15),IF(Q15&gt;=30,30,Q15))</f>
        <v>0</v>
      </c>
      <c r="O20" s="267"/>
      <c r="P20" s="266"/>
      <c r="Q20" s="266"/>
      <c r="R20" s="263"/>
    </row>
    <row r="21" ht="13.5">
      <c r="E21" s="170"/>
    </row>
    <row r="22" spans="2:11" ht="13.5">
      <c r="B22" s="418" t="s">
        <v>97</v>
      </c>
      <c r="C22" s="418"/>
      <c r="D22" s="418"/>
      <c r="E22" s="418"/>
      <c r="F22" s="418"/>
      <c r="G22" s="418"/>
      <c r="H22" s="418"/>
      <c r="I22" s="171">
        <f>'Page 1 - PlanningAgent'!I90</f>
        <v>0</v>
      </c>
      <c r="J22" s="412" t="s">
        <v>23</v>
      </c>
      <c r="K22" s="412"/>
    </row>
    <row r="23" spans="2:18" s="92" customFormat="1" ht="13.5">
      <c r="B23" s="172"/>
      <c r="C23" s="172"/>
      <c r="D23" s="172"/>
      <c r="E23" s="172"/>
      <c r="F23" s="172"/>
      <c r="G23" s="172"/>
      <c r="H23" s="173"/>
      <c r="I23" s="173"/>
      <c r="J23" s="173"/>
      <c r="M23" s="167"/>
      <c r="N23" s="167"/>
      <c r="O23" s="167"/>
      <c r="P23" s="167"/>
      <c r="Q23" s="167"/>
      <c r="R23" s="174"/>
    </row>
    <row r="24" spans="2:18" s="92" customFormat="1" ht="13.5">
      <c r="B24" s="308" t="s">
        <v>99</v>
      </c>
      <c r="C24" s="308"/>
      <c r="D24" s="308"/>
      <c r="E24" s="308"/>
      <c r="F24" s="308"/>
      <c r="G24" s="304"/>
      <c r="H24" s="309"/>
      <c r="I24" s="173"/>
      <c r="J24" s="173"/>
      <c r="M24" s="167"/>
      <c r="N24" s="167"/>
      <c r="O24" s="167"/>
      <c r="P24" s="167"/>
      <c r="Q24" s="167"/>
      <c r="R24" s="174"/>
    </row>
    <row r="25" spans="2:18" s="92" customFormat="1" ht="3.75" customHeight="1">
      <c r="B25" s="175"/>
      <c r="C25" s="175"/>
      <c r="D25" s="175"/>
      <c r="E25" s="175"/>
      <c r="F25" s="175"/>
      <c r="G25" s="172"/>
      <c r="H25" s="173"/>
      <c r="I25" s="173"/>
      <c r="J25" s="173"/>
      <c r="M25" s="167"/>
      <c r="N25" s="167"/>
      <c r="O25" s="167"/>
      <c r="P25" s="167"/>
      <c r="Q25" s="167"/>
      <c r="R25" s="174"/>
    </row>
    <row r="26" spans="3:10" ht="13.5">
      <c r="C26" s="176">
        <v>1607</v>
      </c>
      <c r="D26" s="416" t="s">
        <v>26</v>
      </c>
      <c r="E26" s="416"/>
      <c r="F26" s="416"/>
      <c r="G26" s="176">
        <v>1820</v>
      </c>
      <c r="H26" s="412" t="s">
        <v>38</v>
      </c>
      <c r="I26" s="412"/>
      <c r="J26" s="35"/>
    </row>
    <row r="27" spans="3:12" ht="13.5">
      <c r="C27" s="177">
        <f>I22</f>
        <v>0</v>
      </c>
      <c r="D27" s="416" t="s">
        <v>26</v>
      </c>
      <c r="E27" s="416"/>
      <c r="F27" s="416"/>
      <c r="G27" s="178">
        <f>C27*G26/C26</f>
        <v>0</v>
      </c>
      <c r="H27" s="412" t="s">
        <v>38</v>
      </c>
      <c r="I27" s="412"/>
      <c r="J27" s="35"/>
      <c r="K27" s="38"/>
      <c r="L27" s="38"/>
    </row>
    <row r="28" spans="3:18" s="92" customFormat="1" ht="13.5">
      <c r="C28" s="179"/>
      <c r="D28" s="180"/>
      <c r="E28" s="181"/>
      <c r="F28" s="172"/>
      <c r="G28" s="172"/>
      <c r="H28" s="172"/>
      <c r="I28" s="172"/>
      <c r="J28" s="172"/>
      <c r="K28" s="172"/>
      <c r="L28" s="172"/>
      <c r="M28" s="167"/>
      <c r="N28" s="167"/>
      <c r="O28" s="167"/>
      <c r="P28" s="167"/>
      <c r="Q28" s="167"/>
      <c r="R28" s="174"/>
    </row>
    <row r="29" spans="3:18" s="182" customFormat="1" ht="12.75">
      <c r="C29" s="183"/>
      <c r="F29" s="184"/>
      <c r="G29" s="209">
        <f>C27</f>
        <v>0</v>
      </c>
      <c r="H29" s="210" t="s">
        <v>40</v>
      </c>
      <c r="I29" s="210"/>
      <c r="J29" s="186"/>
      <c r="K29" s="186"/>
      <c r="L29" s="186"/>
      <c r="M29" s="163"/>
      <c r="N29" s="163"/>
      <c r="O29" s="163"/>
      <c r="P29" s="163"/>
      <c r="Q29" s="163"/>
      <c r="R29" s="187"/>
    </row>
    <row r="30" ht="7.5" customHeight="1"/>
    <row r="31" spans="2:9" ht="12.75" customHeight="1">
      <c r="B31" s="307" t="s">
        <v>100</v>
      </c>
      <c r="C31" s="307"/>
      <c r="D31" s="307"/>
      <c r="E31" s="307"/>
      <c r="F31" s="307"/>
      <c r="G31" s="307"/>
      <c r="H31" s="35"/>
      <c r="I31" s="35"/>
    </row>
    <row r="32" spans="2:4" ht="12.75" customHeight="1">
      <c r="B32" s="188"/>
      <c r="C32" s="188"/>
      <c r="D32" s="188"/>
    </row>
    <row r="33" spans="3:12" ht="13.5">
      <c r="C33" s="171">
        <f>G27</f>
        <v>0</v>
      </c>
      <c r="D33" s="416" t="s">
        <v>35</v>
      </c>
      <c r="E33" s="416"/>
      <c r="F33" s="171">
        <f>G20</f>
        <v>0.03333333333333333</v>
      </c>
      <c r="G33" s="416" t="s">
        <v>36</v>
      </c>
      <c r="H33" s="416"/>
      <c r="I33" s="189">
        <f>C33/F33</f>
        <v>0</v>
      </c>
      <c r="J33" s="412" t="s">
        <v>25</v>
      </c>
      <c r="K33" s="412"/>
      <c r="L33" s="412"/>
    </row>
    <row r="34" spans="3:18" s="92" customFormat="1" ht="13.5">
      <c r="C34" s="179"/>
      <c r="D34" s="180"/>
      <c r="E34" s="181"/>
      <c r="F34" s="172"/>
      <c r="G34" s="172"/>
      <c r="H34" s="172"/>
      <c r="I34" s="172"/>
      <c r="J34" s="172"/>
      <c r="K34" s="172"/>
      <c r="L34" s="172"/>
      <c r="M34" s="167"/>
      <c r="N34" s="167"/>
      <c r="O34" s="167"/>
      <c r="P34" s="167"/>
      <c r="Q34" s="167"/>
      <c r="R34" s="174"/>
    </row>
    <row r="35" spans="3:18" s="182" customFormat="1" ht="13.5">
      <c r="C35" s="183"/>
      <c r="I35" s="209">
        <f>C33</f>
        <v>0</v>
      </c>
      <c r="J35" s="211" t="s">
        <v>39</v>
      </c>
      <c r="K35" s="212">
        <f>+F33</f>
        <v>0.03333333333333333</v>
      </c>
      <c r="M35" s="163"/>
      <c r="N35" s="163"/>
      <c r="O35" s="163"/>
      <c r="P35" s="163"/>
      <c r="Q35" s="163"/>
      <c r="R35" s="187"/>
    </row>
    <row r="36" ht="5.25" customHeight="1"/>
    <row r="37" spans="2:5" ht="12.75" customHeight="1">
      <c r="B37" s="415" t="s">
        <v>101</v>
      </c>
      <c r="C37" s="415"/>
      <c r="D37" s="415"/>
      <c r="E37" s="415"/>
    </row>
    <row r="38" ht="12.75" customHeight="1"/>
    <row r="39" spans="3:15" ht="13.5">
      <c r="C39" s="28">
        <v>151.67</v>
      </c>
      <c r="D39" s="416" t="s">
        <v>27</v>
      </c>
      <c r="E39" s="416"/>
      <c r="F39" s="416"/>
      <c r="G39" s="416"/>
      <c r="H39" s="190">
        <v>35</v>
      </c>
      <c r="I39" s="38" t="s">
        <v>22</v>
      </c>
      <c r="J39" s="38"/>
      <c r="K39" s="38"/>
      <c r="L39" s="38"/>
      <c r="M39" s="271" t="s">
        <v>47</v>
      </c>
      <c r="N39" s="271"/>
      <c r="O39" s="272">
        <f>ROUNDDOWN(H40,0)</f>
        <v>0</v>
      </c>
    </row>
    <row r="40" spans="3:15" ht="13.5">
      <c r="C40" s="171">
        <f>I33</f>
        <v>0</v>
      </c>
      <c r="D40" s="416" t="s">
        <v>27</v>
      </c>
      <c r="E40" s="416"/>
      <c r="F40" s="416"/>
      <c r="G40" s="416"/>
      <c r="H40" s="189">
        <f>C40*H39/C39</f>
        <v>0</v>
      </c>
      <c r="I40" s="27" t="s">
        <v>22</v>
      </c>
      <c r="J40" s="27"/>
      <c r="K40" s="38"/>
      <c r="L40" s="38"/>
      <c r="M40" s="411" t="s">
        <v>48</v>
      </c>
      <c r="N40" s="411"/>
      <c r="O40" s="266">
        <f>ROUNDUP((H40-O39)*60,0)</f>
        <v>0</v>
      </c>
    </row>
    <row r="41" spans="3:18" s="92" customFormat="1" ht="13.5">
      <c r="C41" s="179"/>
      <c r="D41" s="180"/>
      <c r="E41" s="181"/>
      <c r="F41" s="172"/>
      <c r="G41" s="172"/>
      <c r="H41" s="172"/>
      <c r="I41" s="172"/>
      <c r="J41" s="172"/>
      <c r="K41" s="172"/>
      <c r="L41" s="172"/>
      <c r="M41" s="269"/>
      <c r="N41" s="269"/>
      <c r="O41" s="269"/>
      <c r="P41" s="167"/>
      <c r="Q41" s="167"/>
      <c r="R41" s="174"/>
    </row>
    <row r="42" spans="3:18" s="182" customFormat="1" ht="12.75">
      <c r="C42" s="183"/>
      <c r="G42" s="184"/>
      <c r="H42" s="209">
        <f>C40</f>
        <v>0</v>
      </c>
      <c r="I42" s="417" t="s">
        <v>41</v>
      </c>
      <c r="J42" s="417"/>
      <c r="K42" s="186"/>
      <c r="L42" s="186"/>
      <c r="M42" s="163"/>
      <c r="N42" s="163"/>
      <c r="O42" s="163"/>
      <c r="P42" s="163"/>
      <c r="Q42" s="163"/>
      <c r="R42" s="187"/>
    </row>
    <row r="43" ht="9.75" customHeight="1"/>
    <row r="44" spans="2:12" ht="13.5" customHeight="1">
      <c r="B44" s="414" t="s">
        <v>104</v>
      </c>
      <c r="C44" s="414"/>
      <c r="F44" s="190"/>
      <c r="G44" s="412"/>
      <c r="H44" s="412"/>
      <c r="I44" s="191"/>
      <c r="J44" s="192"/>
      <c r="K44" s="192"/>
      <c r="L44" s="193"/>
    </row>
    <row r="45" spans="2:12" ht="13.5" customHeight="1">
      <c r="B45" s="162"/>
      <c r="C45" s="162"/>
      <c r="D45" s="28"/>
      <c r="E45" s="28"/>
      <c r="F45" s="190"/>
      <c r="G45" s="35"/>
      <c r="H45" s="35"/>
      <c r="I45" s="191"/>
      <c r="J45" s="192"/>
      <c r="K45" s="192"/>
      <c r="L45" s="194"/>
    </row>
    <row r="46" spans="2:13" ht="13.5" customHeight="1">
      <c r="B46" s="410" t="s">
        <v>49</v>
      </c>
      <c r="C46" s="410"/>
      <c r="D46" s="410"/>
      <c r="E46" s="410"/>
      <c r="F46" s="410"/>
      <c r="G46" s="410"/>
      <c r="H46" s="35"/>
      <c r="I46" s="191"/>
      <c r="J46" s="192"/>
      <c r="K46" s="192"/>
      <c r="L46" s="194"/>
      <c r="M46" s="195"/>
    </row>
    <row r="47" spans="2:13" ht="13.5" customHeight="1" thickBot="1">
      <c r="B47" s="35"/>
      <c r="C47" s="35"/>
      <c r="D47" s="35"/>
      <c r="E47" s="35"/>
      <c r="H47" s="35"/>
      <c r="I47" s="191"/>
      <c r="J47" s="192"/>
      <c r="K47" s="192"/>
      <c r="L47" s="194"/>
      <c r="M47" s="195"/>
    </row>
    <row r="48" spans="3:18" s="60" customFormat="1" ht="18" customHeight="1" thickBot="1">
      <c r="C48" s="196">
        <f>H40</f>
        <v>0</v>
      </c>
      <c r="D48" s="139" t="s">
        <v>42</v>
      </c>
      <c r="E48" s="139"/>
      <c r="F48" s="317">
        <f>IF(O40=60,O39+1,O39)</f>
        <v>0</v>
      </c>
      <c r="G48" s="318" t="s">
        <v>23</v>
      </c>
      <c r="H48" s="318">
        <f>IF(O40=60,0,O40)</f>
        <v>0</v>
      </c>
      <c r="I48" s="319" t="s">
        <v>21</v>
      </c>
      <c r="J48" s="197"/>
      <c r="K48" s="198"/>
      <c r="L48" s="199"/>
      <c r="M48" s="200"/>
      <c r="N48" s="201"/>
      <c r="O48" s="201"/>
      <c r="P48" s="201"/>
      <c r="Q48" s="201"/>
      <c r="R48" s="202"/>
    </row>
    <row r="49" spans="2:4" ht="12.75" customHeight="1">
      <c r="B49" s="12"/>
      <c r="C49" s="12"/>
      <c r="D49" s="12"/>
    </row>
    <row r="50" spans="11:13" ht="13.5" hidden="1">
      <c r="K50" s="60"/>
      <c r="L50" s="60"/>
      <c r="M50" s="201"/>
    </row>
    <row r="55" ht="13.5"/>
    <row r="56" ht="13.5"/>
    <row r="57" ht="13.5">
      <c r="L57" s="12" t="s">
        <v>105</v>
      </c>
    </row>
  </sheetData>
  <sheetProtection/>
  <mergeCells count="26">
    <mergeCell ref="B2:G2"/>
    <mergeCell ref="B3:L3"/>
    <mergeCell ref="B6:L6"/>
    <mergeCell ref="B22:H22"/>
    <mergeCell ref="D27:F27"/>
    <mergeCell ref="D33:E33"/>
    <mergeCell ref="C12:L12"/>
    <mergeCell ref="B7:L7"/>
    <mergeCell ref="B8:L8"/>
    <mergeCell ref="B9:I9"/>
    <mergeCell ref="D39:G39"/>
    <mergeCell ref="D40:G40"/>
    <mergeCell ref="I42:J42"/>
    <mergeCell ref="G33:H33"/>
    <mergeCell ref="H26:I26"/>
    <mergeCell ref="H27:I27"/>
    <mergeCell ref="B46:G46"/>
    <mergeCell ref="M40:N40"/>
    <mergeCell ref="G44:H44"/>
    <mergeCell ref="B15:D15"/>
    <mergeCell ref="B11:D11"/>
    <mergeCell ref="B37:E37"/>
    <mergeCell ref="D26:F26"/>
    <mergeCell ref="B44:C44"/>
    <mergeCell ref="J22:K22"/>
    <mergeCell ref="J33:L33"/>
  </mergeCells>
  <hyperlinks>
    <hyperlink ref="B8:L8" location="'Page 2 - Jrs fractionnement'!A1" display="Pour accéder au calcul du nombre de jours de fractionnement, cliquez ici."/>
    <hyperlink ref="B9:I9"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C9DFE1"/>
  </sheetPr>
  <dimension ref="B2:S60"/>
  <sheetViews>
    <sheetView showGridLines="0" zoomScalePageLayoutView="0" workbookViewId="0" topLeftCell="A1">
      <selection activeCell="C11" sqref="C11:L11"/>
    </sheetView>
  </sheetViews>
  <sheetFormatPr defaultColWidth="0" defaultRowHeight="12.75" zeroHeight="1"/>
  <cols>
    <col min="1" max="1" width="5.28125" style="0" customWidth="1"/>
    <col min="2" max="6" width="9.8515625" style="0" customWidth="1"/>
    <col min="7" max="7" width="11.140625" style="0" customWidth="1"/>
    <col min="8" max="9" width="9.8515625" style="0" customWidth="1"/>
    <col min="10" max="10" width="2.28125" style="0" customWidth="1"/>
    <col min="11" max="12" width="9.8515625" style="0" customWidth="1"/>
    <col min="13" max="13" width="6.28125" style="8" customWidth="1"/>
    <col min="14" max="14" width="5.28125" style="8" hidden="1" customWidth="1"/>
    <col min="15" max="15" width="4.421875" style="8" hidden="1" customWidth="1"/>
    <col min="16" max="16" width="31.140625" style="9" hidden="1" customWidth="1"/>
    <col min="17" max="17" width="5.00390625" style="8" hidden="1" customWidth="1"/>
    <col min="18" max="18" width="11.7109375" style="6" hidden="1" customWidth="1"/>
    <col min="19" max="16384" width="11.421875" style="0" hidden="1" customWidth="1"/>
  </cols>
  <sheetData>
    <row r="1" ht="13.5" thickBot="1"/>
    <row r="2" spans="2:13" ht="18" customHeight="1">
      <c r="B2" s="423" t="s">
        <v>37</v>
      </c>
      <c r="C2" s="424"/>
      <c r="D2" s="424"/>
      <c r="E2" s="424"/>
      <c r="F2" s="424"/>
      <c r="G2" s="424"/>
      <c r="H2" s="208">
        <f>'Page 1 - PlanningAgent'!N3</f>
        <v>0</v>
      </c>
      <c r="I2" s="206"/>
      <c r="J2" s="206"/>
      <c r="K2" s="206"/>
      <c r="L2" s="207"/>
      <c r="M2" s="7"/>
    </row>
    <row r="3" spans="2:13" ht="18" customHeight="1">
      <c r="B3" s="425" t="s">
        <v>107</v>
      </c>
      <c r="C3" s="426"/>
      <c r="D3" s="426"/>
      <c r="E3" s="426"/>
      <c r="F3" s="426"/>
      <c r="G3" s="426"/>
      <c r="H3" s="426"/>
      <c r="I3" s="426"/>
      <c r="J3" s="426"/>
      <c r="K3" s="426"/>
      <c r="L3" s="428"/>
      <c r="M3" s="7"/>
    </row>
    <row r="4" spans="2:13" ht="18" customHeight="1" thickBot="1">
      <c r="B4" s="152"/>
      <c r="C4" s="153"/>
      <c r="D4" s="153"/>
      <c r="E4" s="154"/>
      <c r="F4" s="153"/>
      <c r="G4" s="155"/>
      <c r="H4" s="153"/>
      <c r="I4" s="153" t="str">
        <f>'Page 1 - PlanningAgent'!A2</f>
        <v>ANNEE SCOLAIRE 2024-2025</v>
      </c>
      <c r="J4" s="153"/>
      <c r="K4" s="153"/>
      <c r="L4" s="156"/>
      <c r="M4" s="7"/>
    </row>
    <row r="5" ht="21" customHeight="1"/>
    <row r="6" spans="2:13" ht="27.75" customHeight="1">
      <c r="B6" s="427" t="s">
        <v>93</v>
      </c>
      <c r="C6" s="427"/>
      <c r="D6" s="427"/>
      <c r="E6" s="427"/>
      <c r="F6" s="427"/>
      <c r="G6" s="427"/>
      <c r="H6" s="427"/>
      <c r="I6" s="427"/>
      <c r="J6" s="427"/>
      <c r="K6" s="427"/>
      <c r="L6" s="427"/>
      <c r="M6" s="10"/>
    </row>
    <row r="7" spans="2:18" s="11" customFormat="1" ht="12.75" customHeight="1">
      <c r="B7" s="421" t="s">
        <v>63</v>
      </c>
      <c r="C7" s="421"/>
      <c r="D7" s="421"/>
      <c r="E7" s="421"/>
      <c r="F7" s="421"/>
      <c r="G7" s="421"/>
      <c r="H7" s="421"/>
      <c r="I7" s="421"/>
      <c r="J7" s="421"/>
      <c r="K7" s="421"/>
      <c r="L7" s="421"/>
      <c r="M7" s="157"/>
      <c r="N7" s="150"/>
      <c r="O7" s="150"/>
      <c r="P7" s="150"/>
      <c r="Q7" s="150"/>
      <c r="R7" s="151"/>
    </row>
    <row r="8" spans="2:18" s="11" customFormat="1" ht="12.75" customHeight="1">
      <c r="B8" s="422" t="s">
        <v>24</v>
      </c>
      <c r="C8" s="422"/>
      <c r="D8" s="422"/>
      <c r="E8" s="422"/>
      <c r="F8" s="422"/>
      <c r="G8" s="422"/>
      <c r="H8" s="422"/>
      <c r="I8" s="422"/>
      <c r="M8" s="150"/>
      <c r="N8" s="150"/>
      <c r="O8" s="150"/>
      <c r="P8" s="150"/>
      <c r="Q8" s="150"/>
      <c r="R8" s="151"/>
    </row>
    <row r="9" spans="13:18" s="11" customFormat="1" ht="11.25" customHeight="1">
      <c r="M9" s="150"/>
      <c r="N9" s="150"/>
      <c r="O9" s="150"/>
      <c r="P9" s="150"/>
      <c r="Q9" s="150"/>
      <c r="R9" s="151"/>
    </row>
    <row r="10" spans="2:18" s="139" customFormat="1" ht="24" customHeight="1">
      <c r="B10" s="414" t="s">
        <v>102</v>
      </c>
      <c r="C10" s="414"/>
      <c r="D10" s="414"/>
      <c r="E10" s="159"/>
      <c r="F10" s="159"/>
      <c r="G10" s="159"/>
      <c r="H10" s="159"/>
      <c r="I10" s="159"/>
      <c r="J10" s="159"/>
      <c r="K10" s="159"/>
      <c r="L10" s="159"/>
      <c r="M10" s="203"/>
      <c r="N10" s="204"/>
      <c r="O10" s="204"/>
      <c r="P10" s="204"/>
      <c r="Q10" s="204"/>
      <c r="R10" s="205"/>
    </row>
    <row r="11" spans="3:18" s="11" customFormat="1" ht="84" customHeight="1">
      <c r="C11" s="419" t="s">
        <v>108</v>
      </c>
      <c r="D11" s="419"/>
      <c r="E11" s="419"/>
      <c r="F11" s="419"/>
      <c r="G11" s="419"/>
      <c r="H11" s="419"/>
      <c r="I11" s="419"/>
      <c r="J11" s="419"/>
      <c r="K11" s="419"/>
      <c r="L11" s="419"/>
      <c r="M11" s="263"/>
      <c r="N11" s="263"/>
      <c r="O11" s="263"/>
      <c r="P11" s="264"/>
      <c r="Q11" s="263"/>
      <c r="R11" s="263"/>
    </row>
    <row r="12" spans="2:18" s="11" customFormat="1" ht="12.75" customHeight="1">
      <c r="B12" s="414" t="s">
        <v>109</v>
      </c>
      <c r="C12" s="414"/>
      <c r="D12" s="414"/>
      <c r="E12" s="161"/>
      <c r="F12" s="161"/>
      <c r="G12" s="161"/>
      <c r="M12" s="263"/>
      <c r="N12" s="263"/>
      <c r="O12" s="263"/>
      <c r="P12" s="264"/>
      <c r="Q12" s="263"/>
      <c r="R12" s="263"/>
    </row>
    <row r="13" spans="2:18" s="11" customFormat="1" ht="7.5" customHeight="1">
      <c r="B13" s="160"/>
      <c r="C13" s="160"/>
      <c r="D13" s="161"/>
      <c r="E13" s="161"/>
      <c r="F13" s="161"/>
      <c r="G13" s="161"/>
      <c r="M13" s="263"/>
      <c r="N13" s="263"/>
      <c r="O13" s="263"/>
      <c r="P13" s="264"/>
      <c r="Q13" s="263"/>
      <c r="R13" s="263"/>
    </row>
    <row r="14" spans="2:18" s="11" customFormat="1" ht="2.25" customHeight="1">
      <c r="B14" s="413"/>
      <c r="C14" s="413"/>
      <c r="D14" s="413"/>
      <c r="E14" s="18"/>
      <c r="F14" s="18"/>
      <c r="G14" s="18"/>
      <c r="H14" s="18"/>
      <c r="I14" s="18"/>
      <c r="J14" s="18"/>
      <c r="K14" s="18"/>
      <c r="L14" s="18"/>
      <c r="M14" s="266" t="s">
        <v>43</v>
      </c>
      <c r="N14" s="267">
        <f>DAY(G16)</f>
        <v>0</v>
      </c>
      <c r="O14" s="267"/>
      <c r="P14" s="266" t="s">
        <v>45</v>
      </c>
      <c r="Q14" s="267">
        <f>DAY(G17)</f>
        <v>0</v>
      </c>
      <c r="R14" s="263"/>
    </row>
    <row r="15" spans="2:18" s="11" customFormat="1" ht="5.25" customHeight="1">
      <c r="B15" s="35"/>
      <c r="C15" s="35"/>
      <c r="D15" s="35"/>
      <c r="E15" s="18"/>
      <c r="F15" s="18"/>
      <c r="G15" s="18"/>
      <c r="H15" s="18"/>
      <c r="I15" s="18"/>
      <c r="J15" s="18"/>
      <c r="K15" s="18"/>
      <c r="L15" s="18"/>
      <c r="M15" s="266" t="s">
        <v>44</v>
      </c>
      <c r="N15" s="266">
        <f>MONTH(G16)</f>
        <v>1</v>
      </c>
      <c r="O15" s="267"/>
      <c r="P15" s="266" t="s">
        <v>46</v>
      </c>
      <c r="Q15" s="266">
        <f>MONTH(G17)</f>
        <v>1</v>
      </c>
      <c r="R15" s="263"/>
    </row>
    <row r="16" spans="4:19" s="11" customFormat="1" ht="12.75" customHeight="1">
      <c r="D16" s="11" t="s">
        <v>28</v>
      </c>
      <c r="G16" s="165">
        <f>'Page 1 - PlanningAgent'!N4</f>
        <v>0</v>
      </c>
      <c r="J16" s="166"/>
      <c r="M16" s="269" t="s">
        <v>50</v>
      </c>
      <c r="N16" s="269">
        <f>YEAR(G16)</f>
        <v>1900</v>
      </c>
      <c r="O16" s="273"/>
      <c r="P16" s="269" t="s">
        <v>51</v>
      </c>
      <c r="Q16" s="273">
        <f>YEAR(G17)</f>
        <v>1900</v>
      </c>
      <c r="R16" s="263"/>
      <c r="S16" s="28"/>
    </row>
    <row r="17" spans="4:18" s="11" customFormat="1" ht="12.75" customHeight="1">
      <c r="D17" s="11" t="s">
        <v>29</v>
      </c>
      <c r="G17" s="165">
        <f>'Page 1 - PlanningAgent'!N5</f>
        <v>0</v>
      </c>
      <c r="J17" s="166"/>
      <c r="M17" s="274"/>
      <c r="N17" s="274"/>
      <c r="O17" s="274"/>
      <c r="P17" s="269"/>
      <c r="Q17" s="274"/>
      <c r="R17" s="263"/>
    </row>
    <row r="18" spans="5:18" s="11" customFormat="1" ht="12.75" customHeight="1">
      <c r="E18" s="168"/>
      <c r="F18" s="168"/>
      <c r="G18" s="18"/>
      <c r="H18" s="169"/>
      <c r="I18" s="169"/>
      <c r="J18" s="169"/>
      <c r="K18" s="18"/>
      <c r="L18" s="18"/>
      <c r="M18" s="266" t="s">
        <v>32</v>
      </c>
      <c r="N18" s="266">
        <f>IF(N14=1,30,30-N14+1)</f>
        <v>31</v>
      </c>
      <c r="O18" s="266"/>
      <c r="P18" s="266" t="s">
        <v>33</v>
      </c>
      <c r="Q18" s="267">
        <f>IF(Q16=N16,(Q15-N15-1)*30,(12-N15+Q15-1)*30)</f>
        <v>-30</v>
      </c>
      <c r="R18" s="270"/>
    </row>
    <row r="19" spans="4:18" s="11" customFormat="1" ht="13.5">
      <c r="D19" s="11" t="s">
        <v>31</v>
      </c>
      <c r="E19" s="170"/>
      <c r="G19" s="171">
        <f>(N18+Q18+N19)/30</f>
        <v>0.03333333333333333</v>
      </c>
      <c r="M19" s="266" t="s">
        <v>30</v>
      </c>
      <c r="N19" s="266">
        <f>IF(Q15=2,IF(Q14&gt;=28,30,Q14),IF(Q14&gt;=30,30,Q14))</f>
        <v>0</v>
      </c>
      <c r="O19" s="267"/>
      <c r="P19" s="266"/>
      <c r="Q19" s="273"/>
      <c r="R19" s="263"/>
    </row>
    <row r="20" spans="5:18" s="11" customFormat="1" ht="13.5">
      <c r="E20" s="170"/>
      <c r="M20" s="263"/>
      <c r="N20" s="263"/>
      <c r="O20" s="263"/>
      <c r="P20" s="264"/>
      <c r="Q20" s="263"/>
      <c r="R20" s="263"/>
    </row>
    <row r="21" spans="2:18" s="11" customFormat="1" ht="13.5">
      <c r="B21" s="418" t="s">
        <v>110</v>
      </c>
      <c r="C21" s="418"/>
      <c r="D21" s="418"/>
      <c r="E21" s="418"/>
      <c r="F21" s="418"/>
      <c r="G21" s="418"/>
      <c r="H21" s="418"/>
      <c r="I21" s="171">
        <f>'Page 1 - PlanningAgent'!I90</f>
        <v>0</v>
      </c>
      <c r="J21" s="412" t="s">
        <v>23</v>
      </c>
      <c r="K21" s="412"/>
      <c r="M21" s="263"/>
      <c r="N21" s="263"/>
      <c r="O21" s="263"/>
      <c r="P21" s="264"/>
      <c r="Q21" s="263"/>
      <c r="R21" s="263"/>
    </row>
    <row r="22" spans="2:18" s="92" customFormat="1" ht="13.5">
      <c r="B22" s="172"/>
      <c r="C22" s="172"/>
      <c r="D22" s="172"/>
      <c r="E22" s="172"/>
      <c r="F22" s="172"/>
      <c r="G22" s="172"/>
      <c r="H22" s="173"/>
      <c r="I22" s="173"/>
      <c r="J22" s="173"/>
      <c r="M22" s="216"/>
      <c r="N22" s="216"/>
      <c r="O22" s="216"/>
      <c r="P22" s="167"/>
      <c r="Q22" s="216"/>
      <c r="R22" s="174"/>
    </row>
    <row r="23" spans="2:18" s="92" customFormat="1" ht="13.5">
      <c r="B23" s="429" t="s">
        <v>99</v>
      </c>
      <c r="C23" s="429"/>
      <c r="D23" s="429"/>
      <c r="E23" s="429"/>
      <c r="F23" s="429"/>
      <c r="G23" s="429"/>
      <c r="H23" s="429"/>
      <c r="I23" s="173"/>
      <c r="J23" s="173"/>
      <c r="M23" s="216"/>
      <c r="N23" s="216"/>
      <c r="O23" s="216"/>
      <c r="P23" s="167"/>
      <c r="Q23" s="216"/>
      <c r="R23" s="174"/>
    </row>
    <row r="24" spans="2:18" s="92" customFormat="1" ht="13.5">
      <c r="B24" s="175"/>
      <c r="C24" s="175"/>
      <c r="D24" s="175"/>
      <c r="E24" s="175"/>
      <c r="F24" s="175"/>
      <c r="G24" s="172"/>
      <c r="H24" s="173"/>
      <c r="I24" s="173"/>
      <c r="J24" s="173"/>
      <c r="M24" s="216"/>
      <c r="N24" s="216"/>
      <c r="O24" s="216"/>
      <c r="P24" s="167"/>
      <c r="Q24" s="216"/>
      <c r="R24" s="174"/>
    </row>
    <row r="25" spans="3:18" s="11" customFormat="1" ht="13.5">
      <c r="C25" s="176">
        <v>1600</v>
      </c>
      <c r="D25" s="416" t="s">
        <v>26</v>
      </c>
      <c r="E25" s="416"/>
      <c r="F25" s="416"/>
      <c r="G25" s="176">
        <v>1820</v>
      </c>
      <c r="H25" s="412" t="s">
        <v>38</v>
      </c>
      <c r="I25" s="412"/>
      <c r="J25" s="35"/>
      <c r="M25" s="214"/>
      <c r="N25" s="214"/>
      <c r="O25" s="214"/>
      <c r="P25" s="150"/>
      <c r="Q25" s="214"/>
      <c r="R25" s="151"/>
    </row>
    <row r="26" spans="3:18" s="11" customFormat="1" ht="13.5">
      <c r="C26" s="177">
        <f>I21</f>
        <v>0</v>
      </c>
      <c r="D26" s="416" t="s">
        <v>26</v>
      </c>
      <c r="E26" s="416"/>
      <c r="F26" s="416"/>
      <c r="G26" s="178">
        <f>C26*G25/C25</f>
        <v>0</v>
      </c>
      <c r="H26" s="412" t="s">
        <v>38</v>
      </c>
      <c r="I26" s="412"/>
      <c r="J26" s="35"/>
      <c r="K26" s="38"/>
      <c r="L26" s="38"/>
      <c r="M26" s="214"/>
      <c r="N26" s="214"/>
      <c r="O26" s="214"/>
      <c r="P26" s="150"/>
      <c r="Q26" s="214"/>
      <c r="R26" s="151"/>
    </row>
    <row r="27" spans="3:18" s="92" customFormat="1" ht="13.5">
      <c r="C27" s="179"/>
      <c r="D27" s="180"/>
      <c r="E27" s="181"/>
      <c r="F27" s="172"/>
      <c r="G27" s="172"/>
      <c r="H27" s="172"/>
      <c r="I27" s="172"/>
      <c r="J27" s="172"/>
      <c r="K27" s="172"/>
      <c r="L27" s="172"/>
      <c r="M27" s="216"/>
      <c r="N27" s="216"/>
      <c r="O27" s="216"/>
      <c r="P27" s="167"/>
      <c r="Q27" s="216"/>
      <c r="R27" s="174"/>
    </row>
    <row r="28" spans="3:18" s="182" customFormat="1" ht="12.75">
      <c r="C28" s="183"/>
      <c r="F28" s="184"/>
      <c r="G28" s="209">
        <f>C26</f>
        <v>0</v>
      </c>
      <c r="H28" s="210" t="s">
        <v>64</v>
      </c>
      <c r="I28" s="210"/>
      <c r="J28" s="186"/>
      <c r="K28" s="186"/>
      <c r="L28" s="186"/>
      <c r="M28" s="215"/>
      <c r="N28" s="215"/>
      <c r="O28" s="215"/>
      <c r="P28" s="163"/>
      <c r="Q28" s="215"/>
      <c r="R28" s="187"/>
    </row>
    <row r="29" spans="13:18" s="11" customFormat="1" ht="11.25" customHeight="1">
      <c r="M29" s="214"/>
      <c r="N29" s="214"/>
      <c r="O29" s="214"/>
      <c r="P29" s="150"/>
      <c r="Q29" s="214"/>
      <c r="R29" s="151"/>
    </row>
    <row r="30" spans="2:18" s="11" customFormat="1" ht="12.75" customHeight="1">
      <c r="B30" s="415" t="s">
        <v>100</v>
      </c>
      <c r="C30" s="415"/>
      <c r="D30" s="415"/>
      <c r="E30" s="415"/>
      <c r="F30" s="415"/>
      <c r="G30" s="415"/>
      <c r="M30" s="214"/>
      <c r="N30" s="214"/>
      <c r="O30" s="214"/>
      <c r="P30" s="150"/>
      <c r="Q30" s="214"/>
      <c r="R30" s="151"/>
    </row>
    <row r="31" spans="2:18" s="11" customFormat="1" ht="12.75" customHeight="1">
      <c r="B31" s="314"/>
      <c r="C31" s="188"/>
      <c r="D31" s="188"/>
      <c r="M31" s="214"/>
      <c r="N31" s="214"/>
      <c r="O31" s="214"/>
      <c r="P31" s="150"/>
      <c r="Q31" s="214"/>
      <c r="R31" s="151"/>
    </row>
    <row r="32" spans="3:18" s="11" customFormat="1" ht="13.5">
      <c r="C32" s="171">
        <f>G26</f>
        <v>0</v>
      </c>
      <c r="D32" s="416" t="s">
        <v>35</v>
      </c>
      <c r="E32" s="416"/>
      <c r="F32" s="171">
        <f>G19</f>
        <v>0.03333333333333333</v>
      </c>
      <c r="G32" s="416" t="s">
        <v>36</v>
      </c>
      <c r="H32" s="416"/>
      <c r="I32" s="189">
        <f>C32/F32</f>
        <v>0</v>
      </c>
      <c r="J32" s="412" t="s">
        <v>25</v>
      </c>
      <c r="K32" s="412"/>
      <c r="L32" s="412"/>
      <c r="M32" s="217"/>
      <c r="N32" s="214"/>
      <c r="O32" s="214"/>
      <c r="P32" s="150"/>
      <c r="Q32" s="214"/>
      <c r="R32" s="151"/>
    </row>
    <row r="33" spans="3:18" s="92" customFormat="1" ht="13.5">
      <c r="C33" s="179"/>
      <c r="D33" s="180"/>
      <c r="E33" s="181"/>
      <c r="F33" s="172"/>
      <c r="G33" s="172"/>
      <c r="H33" s="172"/>
      <c r="I33" s="172"/>
      <c r="J33" s="172"/>
      <c r="K33" s="172"/>
      <c r="L33" s="172"/>
      <c r="M33" s="216"/>
      <c r="N33" s="216"/>
      <c r="O33" s="216"/>
      <c r="P33" s="167"/>
      <c r="Q33" s="216"/>
      <c r="R33" s="174"/>
    </row>
    <row r="34" spans="3:18" s="182" customFormat="1" ht="13.5">
      <c r="C34" s="183"/>
      <c r="I34" s="209">
        <f>C32</f>
        <v>0</v>
      </c>
      <c r="J34" s="211" t="s">
        <v>39</v>
      </c>
      <c r="K34" s="212">
        <f>+F32</f>
        <v>0.03333333333333333</v>
      </c>
      <c r="L34" s="221"/>
      <c r="M34" s="215"/>
      <c r="N34" s="215"/>
      <c r="O34" s="215"/>
      <c r="P34" s="163"/>
      <c r="Q34" s="215"/>
      <c r="R34" s="187"/>
    </row>
    <row r="35" spans="13:18" s="11" customFormat="1" ht="12.75" customHeight="1">
      <c r="M35" s="214"/>
      <c r="N35" s="214"/>
      <c r="O35" s="214"/>
      <c r="P35" s="150"/>
      <c r="Q35" s="214"/>
      <c r="R35" s="151"/>
    </row>
    <row r="36" spans="2:18" s="11" customFormat="1" ht="12.75" customHeight="1">
      <c r="B36" s="415" t="s">
        <v>101</v>
      </c>
      <c r="C36" s="415"/>
      <c r="D36" s="415"/>
      <c r="E36" s="415"/>
      <c r="M36" s="214"/>
      <c r="N36" s="214"/>
      <c r="O36" s="214"/>
      <c r="P36" s="150"/>
      <c r="Q36" s="214"/>
      <c r="R36" s="151"/>
    </row>
    <row r="37" spans="13:18" s="11" customFormat="1" ht="12.75" customHeight="1">
      <c r="M37" s="263"/>
      <c r="N37" s="263"/>
      <c r="O37" s="263"/>
      <c r="P37" s="264"/>
      <c r="Q37" s="214"/>
      <c r="R37" s="151"/>
    </row>
    <row r="38" spans="3:18" s="11" customFormat="1" ht="13.5">
      <c r="C38" s="28">
        <v>151.67</v>
      </c>
      <c r="D38" s="416" t="s">
        <v>27</v>
      </c>
      <c r="E38" s="416"/>
      <c r="F38" s="416"/>
      <c r="G38" s="416"/>
      <c r="H38" s="190">
        <v>35</v>
      </c>
      <c r="I38" s="38" t="s">
        <v>22</v>
      </c>
      <c r="J38" s="38"/>
      <c r="K38" s="38"/>
      <c r="L38" s="38"/>
      <c r="M38" s="271" t="s">
        <v>47</v>
      </c>
      <c r="N38" s="275"/>
      <c r="O38" s="272">
        <f>ROUNDDOWN(H39,0)</f>
        <v>0</v>
      </c>
      <c r="P38" s="264"/>
      <c r="Q38" s="214"/>
      <c r="R38" s="151"/>
    </row>
    <row r="39" spans="3:18" s="11" customFormat="1" ht="13.5">
      <c r="C39" s="171">
        <f>I32</f>
        <v>0</v>
      </c>
      <c r="D39" s="416" t="s">
        <v>27</v>
      </c>
      <c r="E39" s="416"/>
      <c r="F39" s="416"/>
      <c r="G39" s="416"/>
      <c r="H39" s="189">
        <f>C39*H38/C38</f>
        <v>0</v>
      </c>
      <c r="I39" s="27" t="s">
        <v>22</v>
      </c>
      <c r="J39" s="27"/>
      <c r="K39" s="38"/>
      <c r="L39" s="38"/>
      <c r="M39" s="411" t="s">
        <v>48</v>
      </c>
      <c r="N39" s="411"/>
      <c r="O39" s="266">
        <f>ROUNDUP((H39-O38)*60,0)</f>
        <v>0</v>
      </c>
      <c r="P39" s="264"/>
      <c r="Q39" s="214"/>
      <c r="R39" s="151"/>
    </row>
    <row r="40" spans="3:18" s="92" customFormat="1" ht="13.5">
      <c r="C40" s="179"/>
      <c r="D40" s="180"/>
      <c r="E40" s="181"/>
      <c r="F40" s="172"/>
      <c r="G40" s="172"/>
      <c r="H40" s="172"/>
      <c r="I40" s="172"/>
      <c r="J40" s="172"/>
      <c r="K40" s="172"/>
      <c r="L40" s="172"/>
      <c r="M40" s="274"/>
      <c r="N40" s="274"/>
      <c r="O40" s="274"/>
      <c r="P40" s="269"/>
      <c r="Q40" s="216"/>
      <c r="R40" s="174"/>
    </row>
    <row r="41" spans="3:18" s="182" customFormat="1" ht="12.75">
      <c r="C41" s="183"/>
      <c r="G41" s="184"/>
      <c r="H41" s="209">
        <f>C39</f>
        <v>0</v>
      </c>
      <c r="I41" s="417" t="s">
        <v>41</v>
      </c>
      <c r="J41" s="417"/>
      <c r="K41" s="186"/>
      <c r="L41" s="186"/>
      <c r="M41" s="273"/>
      <c r="N41" s="273"/>
      <c r="O41" s="273"/>
      <c r="P41" s="266"/>
      <c r="Q41" s="215"/>
      <c r="R41" s="187"/>
    </row>
    <row r="42" spans="13:18" s="11" customFormat="1" ht="13.5" customHeight="1">
      <c r="M42" s="214"/>
      <c r="N42" s="214"/>
      <c r="O42" s="214"/>
      <c r="P42" s="150"/>
      <c r="Q42" s="214"/>
      <c r="R42" s="151"/>
    </row>
    <row r="43" spans="2:18" s="11" customFormat="1" ht="13.5" customHeight="1">
      <c r="B43" s="414" t="s">
        <v>104</v>
      </c>
      <c r="C43" s="414"/>
      <c r="F43" s="190"/>
      <c r="G43" s="412"/>
      <c r="H43" s="412"/>
      <c r="I43" s="191"/>
      <c r="J43" s="192"/>
      <c r="K43" s="192"/>
      <c r="L43" s="193"/>
      <c r="M43" s="214"/>
      <c r="N43" s="214"/>
      <c r="O43" s="214"/>
      <c r="P43" s="150"/>
      <c r="Q43" s="214"/>
      <c r="R43" s="151"/>
    </row>
    <row r="44" spans="2:18" s="11" customFormat="1" ht="13.5" customHeight="1">
      <c r="B44" s="162"/>
      <c r="C44" s="162"/>
      <c r="D44" s="28"/>
      <c r="E44" s="28"/>
      <c r="F44" s="190"/>
      <c r="G44" s="35"/>
      <c r="H44" s="35"/>
      <c r="I44" s="191"/>
      <c r="J44" s="192"/>
      <c r="K44" s="192"/>
      <c r="L44" s="194"/>
      <c r="M44" s="214"/>
      <c r="N44" s="214"/>
      <c r="O44" s="214"/>
      <c r="P44" s="150"/>
      <c r="Q44" s="214"/>
      <c r="R44" s="151"/>
    </row>
    <row r="45" spans="2:18" s="11" customFormat="1" ht="13.5" customHeight="1">
      <c r="B45" s="315" t="s">
        <v>49</v>
      </c>
      <c r="C45" s="315"/>
      <c r="D45" s="315"/>
      <c r="E45" s="315"/>
      <c r="H45" s="35"/>
      <c r="I45" s="191"/>
      <c r="J45" s="192"/>
      <c r="K45" s="192"/>
      <c r="L45" s="194"/>
      <c r="M45" s="218"/>
      <c r="N45" s="214"/>
      <c r="O45" s="214"/>
      <c r="P45" s="150"/>
      <c r="Q45" s="214"/>
      <c r="R45" s="151"/>
    </row>
    <row r="46" spans="2:18" s="11" customFormat="1" ht="13.5" customHeight="1" thickBot="1">
      <c r="B46" s="35"/>
      <c r="C46" s="35"/>
      <c r="D46" s="35"/>
      <c r="E46" s="35"/>
      <c r="H46" s="35"/>
      <c r="I46" s="191"/>
      <c r="J46" s="192"/>
      <c r="K46" s="192"/>
      <c r="L46" s="194"/>
      <c r="M46" s="218"/>
      <c r="N46" s="214"/>
      <c r="O46" s="214"/>
      <c r="P46" s="150"/>
      <c r="Q46" s="214"/>
      <c r="R46" s="151"/>
    </row>
    <row r="47" spans="3:18" s="60" customFormat="1" ht="18" customHeight="1" thickBot="1">
      <c r="C47" s="196">
        <f>H39</f>
        <v>0</v>
      </c>
      <c r="D47" s="139" t="s">
        <v>42</v>
      </c>
      <c r="E47" s="139"/>
      <c r="F47" s="311">
        <f>IF(O39=60,O38+1,O38)</f>
        <v>0</v>
      </c>
      <c r="G47" s="312" t="s">
        <v>23</v>
      </c>
      <c r="H47" s="312">
        <f>IF(O39=60,0,O39)</f>
        <v>0</v>
      </c>
      <c r="I47" s="313" t="s">
        <v>21</v>
      </c>
      <c r="J47" s="197"/>
      <c r="K47" s="198"/>
      <c r="L47" s="199"/>
      <c r="M47" s="219"/>
      <c r="N47" s="220"/>
      <c r="O47" s="220"/>
      <c r="P47" s="201"/>
      <c r="Q47" s="220"/>
      <c r="R47" s="202"/>
    </row>
    <row r="48" spans="2:18" s="11" customFormat="1" ht="12.75" customHeight="1">
      <c r="B48" s="12"/>
      <c r="C48" s="12"/>
      <c r="D48" s="12"/>
      <c r="M48" s="214"/>
      <c r="N48" s="214"/>
      <c r="O48" s="214"/>
      <c r="P48" s="150"/>
      <c r="Q48" s="214"/>
      <c r="R48" s="151"/>
    </row>
    <row r="49" spans="11:18" s="11" customFormat="1" ht="13.5" hidden="1">
      <c r="K49" s="60"/>
      <c r="L49" s="60"/>
      <c r="M49" s="220"/>
      <c r="N49" s="214"/>
      <c r="O49" s="214"/>
      <c r="P49" s="150"/>
      <c r="Q49" s="214"/>
      <c r="R49" s="151"/>
    </row>
    <row r="50" spans="13:18" s="11" customFormat="1" ht="13.5" hidden="1">
      <c r="M50" s="214"/>
      <c r="N50" s="214"/>
      <c r="O50" s="214"/>
      <c r="P50" s="150"/>
      <c r="Q50" s="214"/>
      <c r="R50" s="151"/>
    </row>
    <row r="51" spans="13:18" s="11" customFormat="1" ht="13.5" hidden="1">
      <c r="M51" s="214"/>
      <c r="N51" s="214"/>
      <c r="O51" s="214"/>
      <c r="P51" s="150"/>
      <c r="Q51" s="214"/>
      <c r="R51" s="151"/>
    </row>
    <row r="52" spans="13:18" s="11" customFormat="1" ht="13.5" hidden="1">
      <c r="M52" s="214"/>
      <c r="N52" s="214"/>
      <c r="O52" s="214"/>
      <c r="P52" s="150"/>
      <c r="Q52" s="214"/>
      <c r="R52" s="151"/>
    </row>
    <row r="53" spans="13:18" s="11" customFormat="1" ht="13.5">
      <c r="M53" s="214"/>
      <c r="N53" s="214"/>
      <c r="O53" s="214"/>
      <c r="P53" s="150"/>
      <c r="Q53" s="214"/>
      <c r="R53" s="151"/>
    </row>
    <row r="54" spans="11:18" s="11" customFormat="1" ht="13.5">
      <c r="K54" s="12"/>
      <c r="L54" s="12" t="s">
        <v>111</v>
      </c>
      <c r="M54" s="214"/>
      <c r="N54" s="214"/>
      <c r="O54" s="214"/>
      <c r="P54" s="150"/>
      <c r="Q54" s="214"/>
      <c r="R54" s="151"/>
    </row>
    <row r="55" spans="13:18" s="11" customFormat="1" ht="13.5" hidden="1">
      <c r="M55" s="214"/>
      <c r="N55" s="214"/>
      <c r="O55" s="214"/>
      <c r="P55" s="150"/>
      <c r="Q55" s="214"/>
      <c r="R55" s="151"/>
    </row>
    <row r="56" spans="13:18" s="11" customFormat="1" ht="13.5" hidden="1">
      <c r="M56" s="214"/>
      <c r="N56" s="214"/>
      <c r="O56" s="214"/>
      <c r="P56" s="150"/>
      <c r="Q56" s="214"/>
      <c r="R56" s="151"/>
    </row>
    <row r="57" spans="13:18" s="11" customFormat="1" ht="13.5" hidden="1">
      <c r="M57" s="214"/>
      <c r="N57" s="214"/>
      <c r="O57" s="214"/>
      <c r="P57" s="150"/>
      <c r="Q57" s="214"/>
      <c r="R57" s="151"/>
    </row>
    <row r="58" spans="13:18" s="11" customFormat="1" ht="13.5" hidden="1">
      <c r="M58" s="214"/>
      <c r="N58" s="214"/>
      <c r="O58" s="214"/>
      <c r="P58" s="150"/>
      <c r="Q58" s="214"/>
      <c r="R58" s="151"/>
    </row>
    <row r="59" spans="13:18" s="11" customFormat="1" ht="13.5" hidden="1">
      <c r="M59" s="214"/>
      <c r="N59" s="214"/>
      <c r="O59" s="214"/>
      <c r="P59" s="150"/>
      <c r="Q59" s="214"/>
      <c r="R59" s="151"/>
    </row>
    <row r="60" spans="13:18" s="11" customFormat="1" ht="13.5" hidden="1">
      <c r="M60" s="214"/>
      <c r="N60" s="214"/>
      <c r="O60" s="214"/>
      <c r="P60" s="150"/>
      <c r="Q60" s="214"/>
      <c r="R60" s="151"/>
    </row>
  </sheetData>
  <sheetProtection/>
  <mergeCells count="27">
    <mergeCell ref="B10:D10"/>
    <mergeCell ref="C11:L11"/>
    <mergeCell ref="B12:D12"/>
    <mergeCell ref="B23:H23"/>
    <mergeCell ref="B30:G30"/>
    <mergeCell ref="H25:I25"/>
    <mergeCell ref="D26:F26"/>
    <mergeCell ref="H26:I26"/>
    <mergeCell ref="D25:F25"/>
    <mergeCell ref="B3:L3"/>
    <mergeCell ref="B6:L6"/>
    <mergeCell ref="B2:G2"/>
    <mergeCell ref="B7:L7"/>
    <mergeCell ref="B8:I8"/>
    <mergeCell ref="M39:N39"/>
    <mergeCell ref="B14:D14"/>
    <mergeCell ref="B21:H21"/>
    <mergeCell ref="J21:K21"/>
    <mergeCell ref="D38:G38"/>
    <mergeCell ref="B43:C43"/>
    <mergeCell ref="G43:H43"/>
    <mergeCell ref="D32:E32"/>
    <mergeCell ref="G32:H32"/>
    <mergeCell ref="J32:L32"/>
    <mergeCell ref="B36:E36"/>
    <mergeCell ref="D39:G39"/>
    <mergeCell ref="I41:J41"/>
  </mergeCells>
  <hyperlinks>
    <hyperlink ref="B7:L7" location="'Page 2 - Jrs fractionnement'!A1" display="Pour accéder au calcul du nombre de jours de fractionnement, cliquez ici."/>
    <hyperlink ref="B8:I8"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E4EFF0"/>
  </sheetPr>
  <dimension ref="B2:S56"/>
  <sheetViews>
    <sheetView showGridLines="0" showRowColHeaders="0" zoomScalePageLayoutView="0" workbookViewId="0" topLeftCell="A1">
      <selection activeCell="C11" sqref="C11:L11"/>
    </sheetView>
  </sheetViews>
  <sheetFormatPr defaultColWidth="0" defaultRowHeight="12.75" zeroHeight="1"/>
  <cols>
    <col min="1" max="1" width="4.57421875" style="0" customWidth="1"/>
    <col min="2" max="6" width="9.8515625" style="0" customWidth="1"/>
    <col min="7" max="7" width="11.8515625" style="0" customWidth="1"/>
    <col min="8" max="9" width="9.8515625" style="0" customWidth="1"/>
    <col min="10" max="10" width="2.28125" style="0" customWidth="1"/>
    <col min="11" max="12" width="9.8515625" style="0" customWidth="1"/>
    <col min="13" max="13" width="6.28125" style="8" customWidth="1"/>
    <col min="14" max="14" width="5.28125" style="8" hidden="1" customWidth="1"/>
    <col min="15" max="15" width="4.421875" style="8" hidden="1" customWidth="1"/>
    <col min="16" max="16" width="31.140625" style="9" hidden="1" customWidth="1"/>
    <col min="17" max="17" width="5.00390625" style="8" hidden="1" customWidth="1"/>
    <col min="18" max="18" width="11.7109375" style="6" hidden="1" customWidth="1"/>
    <col min="19" max="16384" width="11.421875" style="0" hidden="1" customWidth="1"/>
  </cols>
  <sheetData>
    <row r="1" ht="13.5" thickBot="1"/>
    <row r="2" spans="2:13" ht="18" customHeight="1">
      <c r="B2" s="423" t="s">
        <v>37</v>
      </c>
      <c r="C2" s="424"/>
      <c r="D2" s="424"/>
      <c r="E2" s="424"/>
      <c r="F2" s="424"/>
      <c r="G2" s="424"/>
      <c r="H2" s="208">
        <f>'Page 1 - PlanningAgent'!N3</f>
        <v>0</v>
      </c>
      <c r="I2" s="206"/>
      <c r="J2" s="206"/>
      <c r="K2" s="206"/>
      <c r="L2" s="207"/>
      <c r="M2" s="7"/>
    </row>
    <row r="3" spans="2:13" ht="18" customHeight="1">
      <c r="B3" s="425" t="s">
        <v>106</v>
      </c>
      <c r="C3" s="426"/>
      <c r="D3" s="426"/>
      <c r="E3" s="426"/>
      <c r="F3" s="426"/>
      <c r="G3" s="426"/>
      <c r="H3" s="426"/>
      <c r="I3" s="426"/>
      <c r="J3" s="426"/>
      <c r="K3" s="426"/>
      <c r="L3" s="428"/>
      <c r="M3" s="7"/>
    </row>
    <row r="4" spans="2:13" ht="18" customHeight="1" thickBot="1">
      <c r="B4" s="152"/>
      <c r="C4" s="153"/>
      <c r="D4" s="153"/>
      <c r="E4" s="154"/>
      <c r="F4" s="153"/>
      <c r="G4" s="155"/>
      <c r="H4" s="153"/>
      <c r="I4" s="153" t="str">
        <f>'Page 1 - PlanningAgent'!A2</f>
        <v>ANNEE SCOLAIRE 2024-2025</v>
      </c>
      <c r="J4" s="153"/>
      <c r="K4" s="153"/>
      <c r="L4" s="156"/>
      <c r="M4" s="7"/>
    </row>
    <row r="5" ht="21" customHeight="1"/>
    <row r="6" spans="2:13" ht="27.75" customHeight="1">
      <c r="B6" s="427" t="s">
        <v>93</v>
      </c>
      <c r="C6" s="427"/>
      <c r="D6" s="427"/>
      <c r="E6" s="427"/>
      <c r="F6" s="427"/>
      <c r="G6" s="427"/>
      <c r="H6" s="427"/>
      <c r="I6" s="427"/>
      <c r="J6" s="427"/>
      <c r="K6" s="427"/>
      <c r="L6" s="427"/>
      <c r="M6" s="10"/>
    </row>
    <row r="7" spans="2:18" s="11" customFormat="1" ht="12.75" customHeight="1">
      <c r="B7" s="421" t="s">
        <v>63</v>
      </c>
      <c r="C7" s="421"/>
      <c r="D7" s="421"/>
      <c r="E7" s="421"/>
      <c r="F7" s="421"/>
      <c r="G7" s="421"/>
      <c r="H7" s="421"/>
      <c r="I7" s="421"/>
      <c r="J7" s="421"/>
      <c r="K7" s="421"/>
      <c r="L7" s="421"/>
      <c r="M7" s="157"/>
      <c r="N7" s="150"/>
      <c r="O7" s="150"/>
      <c r="P7" s="150"/>
      <c r="Q7" s="150"/>
      <c r="R7" s="151"/>
    </row>
    <row r="8" spans="2:18" s="11" customFormat="1" ht="12.75" customHeight="1">
      <c r="B8" s="422" t="s">
        <v>24</v>
      </c>
      <c r="C8" s="422"/>
      <c r="D8" s="422"/>
      <c r="E8" s="422"/>
      <c r="F8" s="422"/>
      <c r="G8" s="422"/>
      <c r="H8" s="422"/>
      <c r="I8" s="422"/>
      <c r="M8" s="150"/>
      <c r="N8" s="150"/>
      <c r="O8" s="150"/>
      <c r="P8" s="150"/>
      <c r="Q8" s="150"/>
      <c r="R8" s="151"/>
    </row>
    <row r="9" spans="13:18" s="11" customFormat="1" ht="11.25" customHeight="1">
      <c r="M9" s="150"/>
      <c r="N9" s="150"/>
      <c r="O9" s="150"/>
      <c r="P9" s="150"/>
      <c r="Q9" s="150"/>
      <c r="R9" s="151"/>
    </row>
    <row r="10" spans="2:18" s="139" customFormat="1" ht="24" customHeight="1">
      <c r="B10" s="414" t="s">
        <v>102</v>
      </c>
      <c r="C10" s="414"/>
      <c r="D10" s="414"/>
      <c r="E10" s="159"/>
      <c r="F10" s="159"/>
      <c r="G10" s="159"/>
      <c r="H10" s="159"/>
      <c r="I10" s="159"/>
      <c r="J10" s="159"/>
      <c r="K10" s="159"/>
      <c r="L10" s="159"/>
      <c r="M10" s="203"/>
      <c r="N10" s="204"/>
      <c r="O10" s="204"/>
      <c r="P10" s="204"/>
      <c r="Q10" s="204"/>
      <c r="R10" s="205"/>
    </row>
    <row r="11" spans="3:18" s="11" customFormat="1" ht="99" customHeight="1">
      <c r="C11" s="419" t="s">
        <v>124</v>
      </c>
      <c r="D11" s="419"/>
      <c r="E11" s="419"/>
      <c r="F11" s="419"/>
      <c r="G11" s="419"/>
      <c r="H11" s="419"/>
      <c r="I11" s="419"/>
      <c r="J11" s="419"/>
      <c r="K11" s="419"/>
      <c r="L11" s="419"/>
      <c r="M11" s="214"/>
      <c r="N11" s="214"/>
      <c r="O11" s="214"/>
      <c r="P11" s="150"/>
      <c r="Q11" s="214"/>
      <c r="R11" s="151"/>
    </row>
    <row r="12" spans="2:18" s="11" customFormat="1" ht="9.75" customHeight="1">
      <c r="B12" s="74"/>
      <c r="C12" s="158"/>
      <c r="D12" s="158"/>
      <c r="E12" s="158"/>
      <c r="F12" s="158"/>
      <c r="G12" s="158"/>
      <c r="H12" s="158"/>
      <c r="I12" s="158"/>
      <c r="J12" s="158"/>
      <c r="K12" s="158"/>
      <c r="L12" s="158"/>
      <c r="M12" s="214"/>
      <c r="N12" s="214"/>
      <c r="O12" s="214"/>
      <c r="P12" s="150"/>
      <c r="Q12" s="214"/>
      <c r="R12" s="151"/>
    </row>
    <row r="13" spans="2:18" s="11" customFormat="1" ht="11.25" customHeight="1" hidden="1">
      <c r="B13" s="74"/>
      <c r="C13" s="158"/>
      <c r="D13" s="158"/>
      <c r="E13" s="158"/>
      <c r="F13" s="158"/>
      <c r="G13" s="158"/>
      <c r="H13" s="158"/>
      <c r="I13" s="158"/>
      <c r="J13" s="158"/>
      <c r="K13" s="158"/>
      <c r="L13" s="158"/>
      <c r="M13" s="214"/>
      <c r="N13" s="214"/>
      <c r="O13" s="214"/>
      <c r="P13" s="150"/>
      <c r="Q13" s="214"/>
      <c r="R13" s="151"/>
    </row>
    <row r="14" spans="2:18" s="11" customFormat="1" ht="12.75" customHeight="1">
      <c r="B14" s="414" t="s">
        <v>109</v>
      </c>
      <c r="C14" s="414"/>
      <c r="D14" s="414"/>
      <c r="E14" s="161"/>
      <c r="F14" s="161"/>
      <c r="G14" s="161"/>
      <c r="M14" s="214"/>
      <c r="N14" s="214"/>
      <c r="O14" s="214"/>
      <c r="P14" s="150"/>
      <c r="Q14" s="214"/>
      <c r="R14" s="151"/>
    </row>
    <row r="15" spans="2:18" s="11" customFormat="1" ht="9" customHeight="1">
      <c r="B15" s="160"/>
      <c r="C15" s="160"/>
      <c r="D15" s="161"/>
      <c r="E15" s="161"/>
      <c r="F15" s="161"/>
      <c r="G15" s="161"/>
      <c r="M15" s="214"/>
      <c r="N15" s="214"/>
      <c r="O15" s="214"/>
      <c r="P15" s="150"/>
      <c r="Q15" s="214"/>
      <c r="R15" s="151"/>
    </row>
    <row r="16" spans="2:18" s="11" customFormat="1" ht="3" customHeight="1">
      <c r="B16" s="413"/>
      <c r="C16" s="413"/>
      <c r="D16" s="413"/>
      <c r="E16" s="18"/>
      <c r="F16" s="18"/>
      <c r="G16" s="18"/>
      <c r="H16" s="18"/>
      <c r="I16" s="18"/>
      <c r="J16" s="18"/>
      <c r="K16" s="18"/>
      <c r="L16" s="18"/>
      <c r="M16" s="163" t="s">
        <v>43</v>
      </c>
      <c r="N16" s="164">
        <f>DAY(G18)</f>
        <v>0</v>
      </c>
      <c r="O16" s="164"/>
      <c r="P16" s="163" t="s">
        <v>45</v>
      </c>
      <c r="Q16" s="164">
        <f>DAY(G19)</f>
        <v>0</v>
      </c>
      <c r="R16" s="151"/>
    </row>
    <row r="17" spans="2:18" s="11" customFormat="1" ht="9" customHeight="1" hidden="1">
      <c r="B17" s="35"/>
      <c r="C17" s="35"/>
      <c r="D17" s="35"/>
      <c r="E17" s="18"/>
      <c r="F17" s="18"/>
      <c r="G17" s="18"/>
      <c r="H17" s="18"/>
      <c r="I17" s="18"/>
      <c r="J17" s="18"/>
      <c r="K17" s="18"/>
      <c r="L17" s="18"/>
      <c r="M17" s="163" t="s">
        <v>44</v>
      </c>
      <c r="N17" s="163">
        <f>MONTH(G18)</f>
        <v>1</v>
      </c>
      <c r="O17" s="164"/>
      <c r="P17" s="163" t="s">
        <v>46</v>
      </c>
      <c r="Q17" s="163">
        <f>MONTH(G19)</f>
        <v>1</v>
      </c>
      <c r="R17" s="151"/>
    </row>
    <row r="18" spans="4:19" s="11" customFormat="1" ht="12.75" customHeight="1">
      <c r="D18" s="11" t="s">
        <v>28</v>
      </c>
      <c r="G18" s="165">
        <f>'Page 1 - PlanningAgent'!N4</f>
        <v>0</v>
      </c>
      <c r="J18" s="166"/>
      <c r="M18" s="269" t="s">
        <v>50</v>
      </c>
      <c r="N18" s="269">
        <f>YEAR(G18)</f>
        <v>1900</v>
      </c>
      <c r="O18" s="273"/>
      <c r="P18" s="269" t="s">
        <v>51</v>
      </c>
      <c r="Q18" s="273">
        <f>YEAR(G19)</f>
        <v>1900</v>
      </c>
      <c r="R18" s="263"/>
      <c r="S18" s="28"/>
    </row>
    <row r="19" spans="4:18" s="11" customFormat="1" ht="12.75" customHeight="1">
      <c r="D19" s="11" t="s">
        <v>29</v>
      </c>
      <c r="G19" s="165">
        <f>'Page 1 - PlanningAgent'!N5</f>
        <v>0</v>
      </c>
      <c r="J19" s="166"/>
      <c r="M19" s="274"/>
      <c r="N19" s="274"/>
      <c r="O19" s="274"/>
      <c r="P19" s="269"/>
      <c r="Q19" s="274"/>
      <c r="R19" s="263"/>
    </row>
    <row r="20" spans="5:18" s="11" customFormat="1" ht="12.75" customHeight="1">
      <c r="E20" s="168"/>
      <c r="F20" s="168"/>
      <c r="G20" s="18"/>
      <c r="H20" s="169"/>
      <c r="I20" s="169"/>
      <c r="J20" s="169"/>
      <c r="K20" s="18"/>
      <c r="L20" s="18"/>
      <c r="M20" s="266" t="s">
        <v>32</v>
      </c>
      <c r="N20" s="266">
        <f>IF(N16=1,30,30-N16+1)</f>
        <v>31</v>
      </c>
      <c r="O20" s="266"/>
      <c r="P20" s="266" t="s">
        <v>33</v>
      </c>
      <c r="Q20" s="267">
        <f>IF(Q18=N18,(Q17-N17-1)*30,(12-N17+Q17-1)*30)</f>
        <v>-30</v>
      </c>
      <c r="R20" s="270"/>
    </row>
    <row r="21" spans="4:18" s="11" customFormat="1" ht="13.5">
      <c r="D21" s="11" t="s">
        <v>31</v>
      </c>
      <c r="E21" s="170"/>
      <c r="G21" s="171">
        <f>(N20+Q20+N21)/30</f>
        <v>0.03333333333333333</v>
      </c>
      <c r="M21" s="266" t="s">
        <v>30</v>
      </c>
      <c r="N21" s="266">
        <f>IF(Q17=2,IF(Q16&gt;=28,30,Q16),IF(Q16&gt;=30,30,Q16))</f>
        <v>0</v>
      </c>
      <c r="O21" s="267"/>
      <c r="P21" s="266"/>
      <c r="Q21" s="273"/>
      <c r="R21" s="263"/>
    </row>
    <row r="22" spans="5:18" s="11" customFormat="1" ht="13.5">
      <c r="E22" s="170"/>
      <c r="M22" s="263"/>
      <c r="N22" s="263"/>
      <c r="O22" s="263"/>
      <c r="P22" s="264"/>
      <c r="Q22" s="263"/>
      <c r="R22" s="263"/>
    </row>
    <row r="23" spans="2:18" s="11" customFormat="1" ht="13.5">
      <c r="B23" s="418" t="s">
        <v>110</v>
      </c>
      <c r="C23" s="418"/>
      <c r="D23" s="418"/>
      <c r="E23" s="418"/>
      <c r="F23" s="418"/>
      <c r="G23" s="418"/>
      <c r="H23" s="418"/>
      <c r="I23" s="171">
        <f>'Page 1 - PlanningAgent'!I90</f>
        <v>0</v>
      </c>
      <c r="J23" s="412" t="s">
        <v>23</v>
      </c>
      <c r="K23" s="412"/>
      <c r="M23" s="214"/>
      <c r="N23" s="214"/>
      <c r="O23" s="214"/>
      <c r="P23" s="150"/>
      <c r="Q23" s="214"/>
      <c r="R23" s="151"/>
    </row>
    <row r="24" spans="2:18" s="92" customFormat="1" ht="13.5">
      <c r="B24" s="172"/>
      <c r="C24" s="172"/>
      <c r="D24" s="172"/>
      <c r="E24" s="172"/>
      <c r="F24" s="172"/>
      <c r="G24" s="172"/>
      <c r="H24" s="173"/>
      <c r="I24" s="173"/>
      <c r="J24" s="173"/>
      <c r="M24" s="216"/>
      <c r="N24" s="216"/>
      <c r="O24" s="216"/>
      <c r="P24" s="167"/>
      <c r="Q24" s="216"/>
      <c r="R24" s="174"/>
    </row>
    <row r="25" spans="2:18" s="92" customFormat="1" ht="13.5">
      <c r="B25" s="429" t="s">
        <v>99</v>
      </c>
      <c r="C25" s="429"/>
      <c r="D25" s="429"/>
      <c r="E25" s="429"/>
      <c r="F25" s="429"/>
      <c r="G25" s="429"/>
      <c r="H25" s="429"/>
      <c r="I25" s="173"/>
      <c r="J25" s="173"/>
      <c r="M25" s="216"/>
      <c r="N25" s="216"/>
      <c r="O25" s="216"/>
      <c r="P25" s="167"/>
      <c r="Q25" s="216"/>
      <c r="R25" s="174"/>
    </row>
    <row r="26" spans="2:18" s="92" customFormat="1" ht="13.5">
      <c r="B26" s="175"/>
      <c r="C26" s="175"/>
      <c r="D26" s="175"/>
      <c r="E26" s="175"/>
      <c r="F26" s="175"/>
      <c r="G26" s="172"/>
      <c r="H26" s="173"/>
      <c r="I26" s="173"/>
      <c r="J26" s="173"/>
      <c r="M26" s="216"/>
      <c r="N26" s="216"/>
      <c r="O26" s="216"/>
      <c r="P26" s="167"/>
      <c r="Q26" s="216"/>
      <c r="R26" s="174"/>
    </row>
    <row r="27" spans="3:18" s="11" customFormat="1" ht="13.5">
      <c r="C27" s="176">
        <v>1593</v>
      </c>
      <c r="D27" s="416" t="s">
        <v>26</v>
      </c>
      <c r="E27" s="416"/>
      <c r="F27" s="416"/>
      <c r="G27" s="176">
        <v>1820</v>
      </c>
      <c r="H27" s="412" t="s">
        <v>38</v>
      </c>
      <c r="I27" s="412"/>
      <c r="J27" s="35"/>
      <c r="M27" s="214"/>
      <c r="N27" s="214"/>
      <c r="O27" s="214"/>
      <c r="P27" s="150"/>
      <c r="Q27" s="214"/>
      <c r="R27" s="151"/>
    </row>
    <row r="28" spans="3:18" s="11" customFormat="1" ht="13.5">
      <c r="C28" s="177">
        <f>I23</f>
        <v>0</v>
      </c>
      <c r="D28" s="416" t="s">
        <v>26</v>
      </c>
      <c r="E28" s="416"/>
      <c r="F28" s="416"/>
      <c r="G28" s="178">
        <f>C28*G27/C27</f>
        <v>0</v>
      </c>
      <c r="H28" s="412" t="s">
        <v>38</v>
      </c>
      <c r="I28" s="412"/>
      <c r="J28" s="35"/>
      <c r="K28" s="38"/>
      <c r="L28" s="38"/>
      <c r="M28" s="214"/>
      <c r="N28" s="214"/>
      <c r="O28" s="214"/>
      <c r="P28" s="150"/>
      <c r="Q28" s="214"/>
      <c r="R28" s="151"/>
    </row>
    <row r="29" spans="3:18" s="92" customFormat="1" ht="13.5">
      <c r="C29" s="179"/>
      <c r="D29" s="180"/>
      <c r="E29" s="181"/>
      <c r="F29" s="172"/>
      <c r="G29" s="172"/>
      <c r="H29" s="172"/>
      <c r="I29" s="172"/>
      <c r="J29" s="172"/>
      <c r="K29" s="172"/>
      <c r="L29" s="172"/>
      <c r="M29" s="216"/>
      <c r="N29" s="216"/>
      <c r="O29" s="216"/>
      <c r="P29" s="167"/>
      <c r="Q29" s="216"/>
      <c r="R29" s="174"/>
    </row>
    <row r="30" spans="3:18" s="182" customFormat="1" ht="12.75">
      <c r="C30" s="183"/>
      <c r="F30" s="184"/>
      <c r="G30" s="209">
        <f>C28</f>
        <v>0</v>
      </c>
      <c r="H30" s="417" t="s">
        <v>65</v>
      </c>
      <c r="I30" s="417"/>
      <c r="J30" s="186"/>
      <c r="K30" s="186"/>
      <c r="L30" s="186"/>
      <c r="M30" s="215"/>
      <c r="N30" s="215"/>
      <c r="O30" s="215"/>
      <c r="P30" s="163"/>
      <c r="Q30" s="215"/>
      <c r="R30" s="187"/>
    </row>
    <row r="31" spans="13:18" s="11" customFormat="1" ht="11.25" customHeight="1">
      <c r="M31" s="214"/>
      <c r="N31" s="214"/>
      <c r="O31" s="214"/>
      <c r="P31" s="150"/>
      <c r="Q31" s="214"/>
      <c r="R31" s="151"/>
    </row>
    <row r="32" spans="2:18" s="11" customFormat="1" ht="12.75" customHeight="1">
      <c r="B32" s="305" t="s">
        <v>100</v>
      </c>
      <c r="C32" s="305"/>
      <c r="D32" s="305"/>
      <c r="E32" s="306"/>
      <c r="F32" s="306"/>
      <c r="M32" s="214"/>
      <c r="N32" s="214"/>
      <c r="O32" s="214"/>
      <c r="P32" s="150"/>
      <c r="Q32" s="214"/>
      <c r="R32" s="151"/>
    </row>
    <row r="33" spans="2:18" s="11" customFormat="1" ht="12.75" customHeight="1">
      <c r="B33" s="188"/>
      <c r="C33" s="188"/>
      <c r="D33" s="188"/>
      <c r="M33" s="214"/>
      <c r="N33" s="214"/>
      <c r="O33" s="214"/>
      <c r="P33" s="150"/>
      <c r="Q33" s="214"/>
      <c r="R33" s="151"/>
    </row>
    <row r="34" spans="3:18" s="11" customFormat="1" ht="13.5">
      <c r="C34" s="171">
        <f>G28</f>
        <v>0</v>
      </c>
      <c r="D34" s="416" t="s">
        <v>35</v>
      </c>
      <c r="E34" s="416"/>
      <c r="F34" s="171">
        <f>G21</f>
        <v>0.03333333333333333</v>
      </c>
      <c r="G34" s="416" t="s">
        <v>36</v>
      </c>
      <c r="H34" s="416"/>
      <c r="I34" s="189">
        <f>C34/F34</f>
        <v>0</v>
      </c>
      <c r="J34" s="412" t="s">
        <v>25</v>
      </c>
      <c r="K34" s="412"/>
      <c r="L34" s="412"/>
      <c r="M34" s="217"/>
      <c r="N34" s="214"/>
      <c r="O34" s="214"/>
      <c r="P34" s="150"/>
      <c r="Q34" s="214"/>
      <c r="R34" s="151"/>
    </row>
    <row r="35" spans="3:18" s="92" customFormat="1" ht="13.5">
      <c r="C35" s="179"/>
      <c r="D35" s="180"/>
      <c r="E35" s="181"/>
      <c r="F35" s="172"/>
      <c r="G35" s="172"/>
      <c r="H35" s="172"/>
      <c r="I35" s="172"/>
      <c r="J35" s="172"/>
      <c r="K35" s="172"/>
      <c r="L35" s="172"/>
      <c r="M35" s="216"/>
      <c r="N35" s="216"/>
      <c r="O35" s="216"/>
      <c r="P35" s="167"/>
      <c r="Q35" s="216"/>
      <c r="R35" s="174"/>
    </row>
    <row r="36" spans="3:18" s="182" customFormat="1" ht="13.5">
      <c r="C36" s="183"/>
      <c r="I36" s="209">
        <f>C34</f>
        <v>0</v>
      </c>
      <c r="J36" s="211" t="s">
        <v>39</v>
      </c>
      <c r="K36" s="212">
        <f>+F34</f>
        <v>0.03333333333333333</v>
      </c>
      <c r="L36" s="221"/>
      <c r="M36" s="215"/>
      <c r="N36" s="215"/>
      <c r="O36" s="215"/>
      <c r="P36" s="163"/>
      <c r="Q36" s="215"/>
      <c r="R36" s="187"/>
    </row>
    <row r="37" spans="9:18" s="11" customFormat="1" ht="12.75" customHeight="1">
      <c r="I37" s="232"/>
      <c r="J37" s="232"/>
      <c r="K37" s="232"/>
      <c r="L37" s="232"/>
      <c r="M37" s="214"/>
      <c r="N37" s="214"/>
      <c r="O37" s="214"/>
      <c r="P37" s="150"/>
      <c r="Q37" s="214"/>
      <c r="R37" s="151"/>
    </row>
    <row r="38" spans="2:18" s="11" customFormat="1" ht="12.75" customHeight="1">
      <c r="B38" s="415" t="s">
        <v>101</v>
      </c>
      <c r="C38" s="415"/>
      <c r="D38" s="415"/>
      <c r="E38" s="415"/>
      <c r="M38" s="214"/>
      <c r="N38" s="214"/>
      <c r="O38" s="214"/>
      <c r="P38" s="150"/>
      <c r="Q38" s="214"/>
      <c r="R38" s="151"/>
    </row>
    <row r="39" spans="13:18" s="11" customFormat="1" ht="12.75" customHeight="1">
      <c r="M39" s="263"/>
      <c r="N39" s="263"/>
      <c r="O39" s="263"/>
      <c r="P39" s="264"/>
      <c r="Q39" s="214"/>
      <c r="R39" s="151"/>
    </row>
    <row r="40" spans="3:18" s="11" customFormat="1" ht="13.5">
      <c r="C40" s="28">
        <v>151.67</v>
      </c>
      <c r="D40" s="416" t="s">
        <v>27</v>
      </c>
      <c r="E40" s="416"/>
      <c r="F40" s="416"/>
      <c r="G40" s="416"/>
      <c r="H40" s="190">
        <v>35</v>
      </c>
      <c r="I40" s="38" t="s">
        <v>22</v>
      </c>
      <c r="J40" s="38"/>
      <c r="K40" s="38"/>
      <c r="L40" s="38"/>
      <c r="M40" s="271" t="s">
        <v>47</v>
      </c>
      <c r="N40" s="275"/>
      <c r="O40" s="272">
        <f>ROUNDDOWN(H41,0)</f>
        <v>0</v>
      </c>
      <c r="P40" s="264"/>
      <c r="Q40" s="214"/>
      <c r="R40" s="151"/>
    </row>
    <row r="41" spans="3:18" s="11" customFormat="1" ht="13.5">
      <c r="C41" s="171">
        <f>I34</f>
        <v>0</v>
      </c>
      <c r="D41" s="416" t="s">
        <v>27</v>
      </c>
      <c r="E41" s="416"/>
      <c r="F41" s="416"/>
      <c r="G41" s="416"/>
      <c r="H41" s="189">
        <f>C41*H40/C40</f>
        <v>0</v>
      </c>
      <c r="I41" s="27" t="s">
        <v>22</v>
      </c>
      <c r="J41" s="27"/>
      <c r="K41" s="38"/>
      <c r="L41" s="38"/>
      <c r="M41" s="411" t="s">
        <v>48</v>
      </c>
      <c r="N41" s="411"/>
      <c r="O41" s="266">
        <f>ROUNDUP((H41-O40)*60,0)</f>
        <v>0</v>
      </c>
      <c r="P41" s="264"/>
      <c r="Q41" s="214"/>
      <c r="R41" s="151"/>
    </row>
    <row r="42" spans="3:18" s="92" customFormat="1" ht="13.5">
      <c r="C42" s="179"/>
      <c r="D42" s="180"/>
      <c r="E42" s="181"/>
      <c r="F42" s="172"/>
      <c r="G42" s="172"/>
      <c r="H42" s="172"/>
      <c r="I42" s="172"/>
      <c r="J42" s="172"/>
      <c r="K42" s="172"/>
      <c r="L42" s="172"/>
      <c r="M42" s="274"/>
      <c r="N42" s="274"/>
      <c r="O42" s="274"/>
      <c r="P42" s="269"/>
      <c r="Q42" s="216"/>
      <c r="R42" s="174"/>
    </row>
    <row r="43" spans="3:18" s="182" customFormat="1" ht="12.75">
      <c r="C43" s="183"/>
      <c r="G43" s="184"/>
      <c r="H43" s="185">
        <f>C41</f>
        <v>0</v>
      </c>
      <c r="I43" s="430" t="s">
        <v>41</v>
      </c>
      <c r="J43" s="430"/>
      <c r="K43" s="186"/>
      <c r="L43" s="186"/>
      <c r="M43" s="273"/>
      <c r="N43" s="273"/>
      <c r="O43" s="273"/>
      <c r="P43" s="266"/>
      <c r="Q43" s="215"/>
      <c r="R43" s="187"/>
    </row>
    <row r="44" spans="13:18" s="11" customFormat="1" ht="13.5" customHeight="1">
      <c r="M44" s="214"/>
      <c r="N44" s="214"/>
      <c r="O44" s="214"/>
      <c r="P44" s="150"/>
      <c r="Q44" s="214"/>
      <c r="R44" s="151"/>
    </row>
    <row r="45" spans="2:18" s="11" customFormat="1" ht="13.5" customHeight="1">
      <c r="B45" s="414" t="s">
        <v>104</v>
      </c>
      <c r="C45" s="414"/>
      <c r="F45" s="190"/>
      <c r="G45" s="412"/>
      <c r="H45" s="412"/>
      <c r="I45" s="191"/>
      <c r="J45" s="192"/>
      <c r="K45" s="192"/>
      <c r="L45" s="193"/>
      <c r="M45" s="214"/>
      <c r="N45" s="214"/>
      <c r="O45" s="214"/>
      <c r="P45" s="150"/>
      <c r="Q45" s="214"/>
      <c r="R45" s="151"/>
    </row>
    <row r="46" spans="2:18" s="11" customFormat="1" ht="13.5" customHeight="1">
      <c r="B46" s="162"/>
      <c r="C46" s="162"/>
      <c r="D46" s="28"/>
      <c r="E46" s="28"/>
      <c r="F46" s="190"/>
      <c r="G46" s="35"/>
      <c r="H46" s="35"/>
      <c r="I46" s="191"/>
      <c r="J46" s="192"/>
      <c r="K46" s="192"/>
      <c r="L46" s="194"/>
      <c r="M46" s="214"/>
      <c r="N46" s="214"/>
      <c r="O46" s="214"/>
      <c r="P46" s="150"/>
      <c r="Q46" s="214"/>
      <c r="R46" s="151"/>
    </row>
    <row r="47" spans="2:18" s="11" customFormat="1" ht="13.5" customHeight="1">
      <c r="B47" s="315" t="s">
        <v>49</v>
      </c>
      <c r="C47" s="315"/>
      <c r="D47" s="315"/>
      <c r="E47" s="315"/>
      <c r="F47" s="316"/>
      <c r="G47" s="316"/>
      <c r="H47" s="35"/>
      <c r="I47" s="191"/>
      <c r="J47" s="192"/>
      <c r="K47" s="192"/>
      <c r="L47" s="194"/>
      <c r="M47" s="218"/>
      <c r="N47" s="214"/>
      <c r="O47" s="214"/>
      <c r="P47" s="150"/>
      <c r="Q47" s="214"/>
      <c r="R47" s="151"/>
    </row>
    <row r="48" spans="2:18" s="11" customFormat="1" ht="13.5" customHeight="1" thickBot="1">
      <c r="B48" s="35"/>
      <c r="C48" s="35"/>
      <c r="D48" s="35"/>
      <c r="E48" s="35"/>
      <c r="H48" s="35"/>
      <c r="I48" s="191"/>
      <c r="J48" s="192"/>
      <c r="K48" s="192"/>
      <c r="L48" s="194"/>
      <c r="M48" s="218"/>
      <c r="N48" s="214"/>
      <c r="O48" s="214"/>
      <c r="P48" s="150"/>
      <c r="Q48" s="214"/>
      <c r="R48" s="151"/>
    </row>
    <row r="49" spans="3:18" s="60" customFormat="1" ht="18" customHeight="1" thickBot="1">
      <c r="C49" s="196">
        <f>H41</f>
        <v>0</v>
      </c>
      <c r="D49" s="139" t="s">
        <v>42</v>
      </c>
      <c r="E49" s="139"/>
      <c r="F49" s="311">
        <f>IF(O41=60,O40+1,O40)</f>
        <v>0</v>
      </c>
      <c r="G49" s="312" t="s">
        <v>23</v>
      </c>
      <c r="H49" s="312">
        <f>IF(O41=60,0,O41)</f>
        <v>0</v>
      </c>
      <c r="I49" s="313" t="s">
        <v>21</v>
      </c>
      <c r="J49" s="197"/>
      <c r="K49" s="198"/>
      <c r="L49" s="199"/>
      <c r="M49" s="219"/>
      <c r="N49" s="220"/>
      <c r="O49" s="220"/>
      <c r="P49" s="201"/>
      <c r="Q49" s="220"/>
      <c r="R49" s="202"/>
    </row>
    <row r="50" spans="2:18" s="11" customFormat="1" ht="12.75" customHeight="1">
      <c r="B50" s="12"/>
      <c r="C50" s="12"/>
      <c r="D50" s="12"/>
      <c r="M50" s="214"/>
      <c r="N50" s="214"/>
      <c r="O50" s="214"/>
      <c r="P50" s="150"/>
      <c r="Q50" s="214"/>
      <c r="R50" s="151"/>
    </row>
    <row r="51" spans="11:18" s="11" customFormat="1" ht="19.5" customHeight="1" hidden="1">
      <c r="K51" s="60"/>
      <c r="L51" s="60"/>
      <c r="M51" s="220"/>
      <c r="N51" s="214"/>
      <c r="O51" s="214"/>
      <c r="P51" s="150"/>
      <c r="Q51" s="214"/>
      <c r="R51" s="151"/>
    </row>
    <row r="52" spans="13:18" s="11" customFormat="1" ht="13.5" hidden="1">
      <c r="M52" s="214"/>
      <c r="N52" s="214"/>
      <c r="O52" s="214"/>
      <c r="P52" s="150"/>
      <c r="Q52" s="214"/>
      <c r="R52" s="151"/>
    </row>
    <row r="53" spans="13:18" s="11" customFormat="1" ht="13.5" hidden="1">
      <c r="M53" s="214"/>
      <c r="N53" s="214"/>
      <c r="O53" s="214"/>
      <c r="P53" s="150"/>
      <c r="Q53" s="214"/>
      <c r="R53" s="151"/>
    </row>
    <row r="54" spans="13:18" s="11" customFormat="1" ht="13.5" hidden="1">
      <c r="M54" s="214"/>
      <c r="N54" s="214"/>
      <c r="O54" s="214"/>
      <c r="P54" s="150"/>
      <c r="Q54" s="214"/>
      <c r="R54" s="151"/>
    </row>
    <row r="55" ht="12.75"/>
    <row r="56" ht="13.5">
      <c r="L56" s="12" t="s">
        <v>112</v>
      </c>
    </row>
    <row r="57" ht="13.5" customHeight="1" hidden="1"/>
  </sheetData>
  <sheetProtection/>
  <mergeCells count="27">
    <mergeCell ref="B3:L3"/>
    <mergeCell ref="B6:L6"/>
    <mergeCell ref="B2:G2"/>
    <mergeCell ref="B7:L7"/>
    <mergeCell ref="B8:I8"/>
    <mergeCell ref="B10:D10"/>
    <mergeCell ref="B16:D16"/>
    <mergeCell ref="B23:H23"/>
    <mergeCell ref="J23:K23"/>
    <mergeCell ref="D27:F27"/>
    <mergeCell ref="H27:I27"/>
    <mergeCell ref="B14:D14"/>
    <mergeCell ref="B25:H25"/>
    <mergeCell ref="C11:L11"/>
    <mergeCell ref="D28:F28"/>
    <mergeCell ref="H28:I28"/>
    <mergeCell ref="D34:E34"/>
    <mergeCell ref="G34:H34"/>
    <mergeCell ref="J34:L34"/>
    <mergeCell ref="H30:I30"/>
    <mergeCell ref="B38:E38"/>
    <mergeCell ref="D40:G40"/>
    <mergeCell ref="D41:G41"/>
    <mergeCell ref="M41:N41"/>
    <mergeCell ref="I43:J43"/>
    <mergeCell ref="B45:C45"/>
    <mergeCell ref="G45:H45"/>
  </mergeCells>
  <hyperlinks>
    <hyperlink ref="B7:L7" location="'Page 2 - Jrs fractionnement'!A1" display="Pour accéder au calcul du nombre de jours de fractionnement, cliquez ici."/>
    <hyperlink ref="B8:I8"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Marlène GIROD</cp:lastModifiedBy>
  <cp:lastPrinted>2024-03-20T15:28:48Z</cp:lastPrinted>
  <dcterms:created xsi:type="dcterms:W3CDTF">2010-01-27T10:33:31Z</dcterms:created>
  <dcterms:modified xsi:type="dcterms:W3CDTF">2024-04-09T07:28:48Z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