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OLE RESSOURCES\Marchés publics\2022 - Protection Sociale Complémentaire\8. Déploiement du contrat Prévoyance\2024\"/>
    </mc:Choice>
  </mc:AlternateContent>
  <xr:revisionPtr revIDLastSave="0" documentId="13_ncr:1_{E8098293-129A-4F93-9A62-234709D972BE}" xr6:coauthVersionLast="47" xr6:coauthVersionMax="47" xr10:uidLastSave="{00000000-0000-0000-0000-000000000000}"/>
  <bookViews>
    <workbookView xWindow="28680" yWindow="-5505" windowWidth="30960" windowHeight="15840" xr2:uid="{2E716BA6-6491-4F62-8FE6-36B781766601}"/>
  </bookViews>
  <sheets>
    <sheet name="ADHESION &lt;12 MOIS" sheetId="1" r:id="rId1"/>
    <sheet name="ADHESION &gt;12 MOIS" sheetId="3" r:id="rId2"/>
  </sheets>
  <definedNames>
    <definedName name="_xlnm.Print_Area" localSheetId="0">'ADHESION &lt;12 MOIS'!$A$1:$K$26</definedName>
    <definedName name="_xlnm.Print_Area" localSheetId="1">'ADHESION &gt;12 MOIS'!$A$1:$K$26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  <c r="R20" i="3" l="1"/>
  <c r="P19" i="3"/>
  <c r="P18" i="3"/>
  <c r="P17" i="3"/>
  <c r="G17" i="3"/>
  <c r="P14" i="3"/>
  <c r="J14" i="3"/>
  <c r="J19" i="3" s="1"/>
  <c r="K19" i="3" s="1"/>
  <c r="R20" i="1"/>
  <c r="P19" i="1"/>
  <c r="P18" i="1"/>
  <c r="P17" i="1"/>
  <c r="G17" i="1"/>
  <c r="P14" i="1"/>
  <c r="J14" i="1"/>
  <c r="I14" i="1"/>
  <c r="K14" i="1" l="1"/>
  <c r="K14" i="3"/>
  <c r="J18" i="3"/>
  <c r="K18" i="3" s="1"/>
  <c r="J17" i="3"/>
  <c r="K17" i="3" s="1"/>
  <c r="J17" i="1"/>
  <c r="K17" i="1" s="1"/>
  <c r="J18" i="1"/>
  <c r="K18" i="1" s="1"/>
  <c r="J19" i="1"/>
  <c r="K19" i="1" s="1"/>
  <c r="K22" i="1" l="1"/>
  <c r="K22" i="3"/>
</calcChain>
</file>

<file path=xl/sharedStrings.xml><?xml version="1.0" encoding="utf-8"?>
<sst xmlns="http://schemas.openxmlformats.org/spreadsheetml/2006/main" count="52" uniqueCount="25">
  <si>
    <t>A COMPLETER</t>
  </si>
  <si>
    <t xml:space="preserve">MONTANT TRAITEMENT BRUT MENSUEL : </t>
  </si>
  <si>
    <t>Indiquer le montant inscrit sur le bulletin de salaire</t>
  </si>
  <si>
    <t>MONTANT NBI MENSUEL :</t>
  </si>
  <si>
    <t xml:space="preserve">MONTANT DES PRIMES MENSUEL : </t>
  </si>
  <si>
    <t>GRILLE TARIFAIRE</t>
  </si>
  <si>
    <t>Garantie</t>
  </si>
  <si>
    <t>Choix</t>
  </si>
  <si>
    <t>Tarif</t>
  </si>
  <si>
    <t>Mon assiette</t>
  </si>
  <si>
    <t>Cotisation</t>
  </si>
  <si>
    <t>BASE</t>
  </si>
  <si>
    <t>Garantie de base</t>
  </si>
  <si>
    <t>Assiette</t>
  </si>
  <si>
    <t>Incapacité Temporaire de Travail : 95%</t>
  </si>
  <si>
    <t>TIB + NBI</t>
  </si>
  <si>
    <t>TIB + NBI + RI</t>
  </si>
  <si>
    <t>Je coche la(les) garantie(s) optionnelle(s)</t>
  </si>
  <si>
    <t>RENFORTS</t>
  </si>
  <si>
    <t xml:space="preserve">Décès-PTIA </t>
  </si>
  <si>
    <t>Perte de retraite CNRACL - Capital garanti</t>
  </si>
  <si>
    <t xml:space="preserve">Si j'adhère, dans les conditions précisées ci-dessus, ma cotisation sera de : </t>
  </si>
  <si>
    <r>
      <t xml:space="preserve">CALCULER MA COTISATION PREVOYANCE INTERIALE - ADHESION </t>
    </r>
    <r>
      <rPr>
        <b/>
        <u/>
        <sz val="16"/>
        <color theme="0"/>
        <rFont val="Calibri"/>
        <family val="2"/>
      </rPr>
      <t>FACULTATIVE</t>
    </r>
  </si>
  <si>
    <r>
      <t xml:space="preserve">                                                         Cotisation totale </t>
    </r>
    <r>
      <rPr>
        <b/>
        <sz val="12"/>
        <color rgb="FFFF0000"/>
        <rFont val="Calibri"/>
        <family val="2"/>
      </rPr>
      <t>(Hors participation employeur)</t>
    </r>
  </si>
  <si>
    <t>ATTENTION CE DOCUMENT N'A AUCUNE VALEUR CONTRACTUELLE, IL N'A QU'UNE VALEUR INFORMATIVE ET INDICATIVE SUR L'ANNEE EN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</si>
</sst>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&quot; €  &quot;"/>
    <numFmt numFmtId="165" formatCode="#,##0.00\ &quot;€&quot;"/>
    <numFmt numFmtId="166" formatCode="#,##0.00\ &quot;€&quot;;\-\ #,##0.00\ &quot;€&quot;;;"/>
    <numFmt numFmtId="167" formatCode="#,##0.00&quot; €   &quot;"/>
  </numFmts>
  <fonts count="14" x14ac:knownFonts="1">
    <font>
      <sz val="11"/>
      <color theme="1"/>
      <name val="Aptos Narrow"/>
      <family val="2"/>
      <scheme val="minor"/>
    </font>
    <font>
      <b/>
      <sz val="16"/>
      <color theme="1"/>
      <name val="Calibri"/>
      <family val="2"/>
    </font>
    <font>
      <b/>
      <sz val="16"/>
      <color theme="0"/>
      <name val="Calibri"/>
      <family val="2"/>
    </font>
    <font>
      <b/>
      <u/>
      <sz val="16"/>
      <color theme="0"/>
      <name val="Calibri"/>
      <family val="2"/>
    </font>
    <font>
      <sz val="11"/>
      <color theme="1"/>
      <name val="Calibri"/>
      <family val="2"/>
    </font>
    <font>
      <sz val="16"/>
      <color theme="3" tint="0.39997558519241921"/>
      <name val="Calibri"/>
      <family val="2"/>
    </font>
    <font>
      <b/>
      <sz val="11"/>
      <color rgb="FFFF0000"/>
      <name val="Calibri"/>
      <family val="2"/>
    </font>
    <font>
      <i/>
      <sz val="9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4" fillId="0" borderId="0" xfId="0" applyNumberFormat="1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0" fontId="11" fillId="6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6" fontId="9" fillId="7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 textRotation="90"/>
    </xf>
    <xf numFmtId="0" fontId="12" fillId="0" borderId="8" xfId="0" applyFont="1" applyBorder="1" applyAlignment="1">
      <alignment vertical="center"/>
    </xf>
    <xf numFmtId="10" fontId="12" fillId="0" borderId="5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8" fillId="0" borderId="0" xfId="0" applyFont="1"/>
    <xf numFmtId="165" fontId="8" fillId="0" borderId="0" xfId="0" applyNumberFormat="1" applyFont="1"/>
    <xf numFmtId="0" fontId="4" fillId="0" borderId="0" xfId="0" applyFont="1" applyProtection="1">
      <protection locked="0"/>
    </xf>
    <xf numFmtId="44" fontId="4" fillId="0" borderId="0" xfId="0" applyNumberFormat="1" applyFont="1"/>
    <xf numFmtId="165" fontId="9" fillId="2" borderId="0" xfId="0" applyNumberFormat="1" applyFont="1" applyFill="1" applyAlignment="1">
      <alignment vertical="center"/>
    </xf>
    <xf numFmtId="165" fontId="9" fillId="2" borderId="0" xfId="0" quotePrefix="1" applyNumberFormat="1" applyFont="1" applyFill="1" applyAlignment="1">
      <alignment horizontal="left" vertical="center"/>
    </xf>
    <xf numFmtId="167" fontId="9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165" fontId="9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164" fontId="10" fillId="2" borderId="0" xfId="0" applyNumberFormat="1" applyFont="1" applyFill="1" applyAlignment="1" applyProtection="1">
      <alignment vertical="center"/>
      <protection locked="0"/>
    </xf>
    <xf numFmtId="164" fontId="10" fillId="2" borderId="0" xfId="0" quotePrefix="1" applyNumberFormat="1" applyFont="1" applyFill="1" applyAlignment="1" applyProtection="1">
      <alignment vertical="center"/>
      <protection locked="0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1" fillId="4" borderId="3" xfId="0" applyFont="1" applyFill="1" applyBorder="1" applyAlignment="1" applyProtection="1">
      <alignment vertical="center"/>
      <protection locked="0"/>
    </xf>
    <xf numFmtId="0" fontId="9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8" borderId="3" xfId="0" applyFont="1" applyFill="1" applyBorder="1" applyAlignment="1">
      <alignment vertical="center"/>
    </xf>
    <xf numFmtId="0" fontId="11" fillId="8" borderId="4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66" fontId="9" fillId="8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8" borderId="5" xfId="0" applyFont="1" applyFill="1" applyBorder="1" applyAlignment="1">
      <alignment horizontal="center" vertical="center" textRotation="90"/>
    </xf>
    <xf numFmtId="0" fontId="9" fillId="8" borderId="9" xfId="0" applyFont="1" applyFill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5" fontId="9" fillId="7" borderId="5" xfId="0" applyNumberFormat="1" applyFont="1" applyFill="1" applyBorder="1" applyAlignment="1">
      <alignment horizontal="center" vertical="center" textRotation="90"/>
    </xf>
    <xf numFmtId="165" fontId="9" fillId="7" borderId="9" xfId="0" applyNumberFormat="1" applyFont="1" applyFill="1" applyBorder="1" applyAlignment="1">
      <alignment horizontal="center" vertical="center" textRotation="90"/>
    </xf>
    <xf numFmtId="165" fontId="9" fillId="7" borderId="12" xfId="0" applyNumberFormat="1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 wrapText="1"/>
    </xf>
    <xf numFmtId="0" fontId="2" fillId="9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4"/>
    </xf>
    <xf numFmtId="0" fontId="9" fillId="0" borderId="0" xfId="0" applyFont="1" applyAlignment="1">
      <alignment horizontal="left" vertical="center" wrapText="1" indent="4"/>
    </xf>
    <xf numFmtId="0" fontId="5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O$17" lockText="1" noThreeD="1"/>
</file>

<file path=xl/ctrlProps/ctrlProp2.xml><?xml version="1.0" encoding="utf-8"?>
<formControlPr xmlns="http://schemas.microsoft.com/office/spreadsheetml/2009/9/main" objectType="CheckBox" checked="Checked" fmlaLink="$O$18" lockText="1" noThreeD="1"/>
</file>

<file path=xl/ctrlProps/ctrlProp3.xml><?xml version="1.0" encoding="utf-8"?>
<formControlPr xmlns="http://schemas.microsoft.com/office/spreadsheetml/2009/9/main" objectType="CheckBox" checked="Checked" fmlaLink="$O$19" lockText="1" noThreeD="1"/>
</file>

<file path=xl/ctrlProps/ctrlProp4.xml><?xml version="1.0" encoding="utf-8"?>
<formControlPr xmlns="http://schemas.microsoft.com/office/spreadsheetml/2009/9/main" objectType="CheckBox" checked="Checked" fmlaLink="$O$17" lockText="1" noThreeD="1"/>
</file>

<file path=xl/ctrlProps/ctrlProp5.xml><?xml version="1.0" encoding="utf-8"?>
<formControlPr xmlns="http://schemas.microsoft.com/office/spreadsheetml/2009/9/main" objectType="CheckBox" checked="Checked" fmlaLink="$O$18" lockText="1" noThreeD="1"/>
</file>

<file path=xl/ctrlProps/ctrlProp6.xml><?xml version="1.0" encoding="utf-8"?>
<formControlPr xmlns="http://schemas.microsoft.com/office/spreadsheetml/2009/9/main" objectType="CheckBox" checked="Checked" fmlaLink="$O$1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123826</xdr:colOff>
      <xdr:row>4</xdr:row>
      <xdr:rowOff>0</xdr:rowOff>
    </xdr:from>
    <xdr:to>
      <xdr:col>9</xdr:col>
      <xdr:colOff>257175</xdr:colOff>
      <xdr:row>6</xdr:row>
      <xdr:rowOff>257176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F8B9D422-885B-4F4B-97D5-47CFDBB94FC4}"/>
            </a:ext>
          </a:extLst>
        </xdr:cNvPr>
        <xdr:cNvSpPr/>
      </xdr:nvSpPr>
      <xdr:spPr>
        <a:xfrm>
          <a:off x="8926831" y="1047750"/>
          <a:ext cx="129539" cy="52197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16</xdr:row>
          <xdr:rowOff>30480</xdr:rowOff>
        </xdr:from>
        <xdr:to>
          <xdr:col>4</xdr:col>
          <xdr:colOff>83820</xdr:colOff>
          <xdr:row>17</xdr:row>
          <xdr:rowOff>106680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17</xdr:row>
          <xdr:rowOff>30480</xdr:rowOff>
        </xdr:from>
        <xdr:to>
          <xdr:col>4</xdr:col>
          <xdr:colOff>83820</xdr:colOff>
          <xdr:row>18</xdr:row>
          <xdr:rowOff>106680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18</xdr:row>
          <xdr:rowOff>38100</xdr:rowOff>
        </xdr:from>
        <xdr:to>
          <xdr:col>4</xdr:col>
          <xdr:colOff>83820</xdr:colOff>
          <xdr:row>19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123826</xdr:colOff>
      <xdr:row>4</xdr:row>
      <xdr:rowOff>0</xdr:rowOff>
    </xdr:from>
    <xdr:to>
      <xdr:col>9</xdr:col>
      <xdr:colOff>257175</xdr:colOff>
      <xdr:row>6</xdr:row>
      <xdr:rowOff>257176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AE3B6F75-7B14-468E-A0B8-6F865972FC12}"/>
            </a:ext>
          </a:extLst>
        </xdr:cNvPr>
        <xdr:cNvSpPr/>
      </xdr:nvSpPr>
      <xdr:spPr>
        <a:xfrm>
          <a:off x="8926831" y="1200150"/>
          <a:ext cx="129539" cy="39814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16</xdr:row>
          <xdr:rowOff>30480</xdr:rowOff>
        </xdr:from>
        <xdr:to>
          <xdr:col>4</xdr:col>
          <xdr:colOff>76200</xdr:colOff>
          <xdr:row>17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17</xdr:row>
          <xdr:rowOff>30480</xdr:rowOff>
        </xdr:from>
        <xdr:to>
          <xdr:col>4</xdr:col>
          <xdr:colOff>76200</xdr:colOff>
          <xdr:row>18</xdr:row>
          <xdr:rowOff>91440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18</xdr:row>
          <xdr:rowOff>38100</xdr:rowOff>
        </xdr:from>
        <xdr:to>
          <xdr:col>4</xdr:col>
          <xdr:colOff>76200</xdr:colOff>
          <xdr:row>19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B8085-5DCD-4E73-A211-C0D4BF81D155}">
  <dimension ref="A1:AC32"/>
  <sheetViews>
    <sheetView showGridLines="0" tabSelected="1" workbookViewId="0">
      <selection activeCell="H14" sqref="H14"/>
    </sheetView>
  </sheetViews>
  <sheetFormatPr baseColWidth="10" defaultColWidth="6.88671875" defaultRowHeight="15" customHeight="1" zeroHeight="1" x14ac:dyDescent="0.3"/>
  <cols>
    <col min="1" max="1" width="7.6640625" style="2" customWidth="1"/>
    <col min="2" max="2" width="11.44140625" style="2" customWidth="1"/>
    <col min="3" max="3" width="1.6640625" style="2" customWidth="1"/>
    <col min="4" max="4" width="3.6640625" style="2" customWidth="1"/>
    <col min="5" max="5" width="1.6640625" style="2" customWidth="1"/>
    <col min="6" max="6" width="8.88671875" style="2" customWidth="1"/>
    <col min="7" max="7" width="56.88671875" style="2" customWidth="1"/>
    <col min="8" max="8" width="19.109375" style="2" customWidth="1"/>
    <col min="9" max="10" width="17.33203125" style="2" customWidth="1"/>
    <col min="11" max="11" width="14.33203125" style="2" customWidth="1"/>
    <col min="12" max="12" width="7" style="2" customWidth="1"/>
    <col min="13" max="19" width="9.44140625" style="2" hidden="1" customWidth="1"/>
    <col min="20" max="28" width="9.44140625" style="2" customWidth="1"/>
    <col min="29" max="16382" width="6.88671875" style="2"/>
    <col min="16383" max="16383" width="7.88671875" style="2" customWidth="1"/>
    <col min="16384" max="16384" width="6.88671875" style="2"/>
  </cols>
  <sheetData>
    <row r="1" spans="1:29" ht="28.05" customHeight="1" x14ac:dyDescent="0.3">
      <c r="A1" s="1"/>
      <c r="B1" s="63" t="s">
        <v>22</v>
      </c>
      <c r="C1" s="63"/>
      <c r="D1" s="63"/>
      <c r="E1" s="63"/>
      <c r="F1" s="63"/>
      <c r="G1" s="63"/>
      <c r="H1" s="63"/>
      <c r="I1" s="63"/>
      <c r="J1" s="63"/>
      <c r="K1" s="63"/>
      <c r="L1" s="1"/>
    </row>
    <row r="2" spans="1:29" ht="21" x14ac:dyDescent="0.3">
      <c r="A2" s="1"/>
      <c r="B2" s="3"/>
      <c r="C2" s="3"/>
      <c r="D2" s="3"/>
      <c r="E2" s="3"/>
      <c r="F2" s="3"/>
      <c r="G2" s="4"/>
      <c r="H2" s="4"/>
      <c r="I2" s="4"/>
      <c r="J2" s="4"/>
      <c r="K2" s="4"/>
      <c r="L2" s="1"/>
    </row>
    <row r="3" spans="1:29" ht="21" x14ac:dyDescent="0.3">
      <c r="A3" s="1"/>
      <c r="B3" s="3"/>
      <c r="C3" s="3"/>
      <c r="D3" s="3"/>
      <c r="E3" s="3"/>
      <c r="F3" s="3"/>
      <c r="G3" s="4"/>
      <c r="H3" s="4"/>
      <c r="I3" s="4"/>
      <c r="J3" s="4"/>
      <c r="K3" s="4"/>
      <c r="L3" s="1"/>
    </row>
    <row r="4" spans="1:29" ht="25.05" customHeight="1" x14ac:dyDescent="0.3">
      <c r="A4" s="1"/>
      <c r="B4" s="64" t="s">
        <v>0</v>
      </c>
      <c r="C4" s="64"/>
      <c r="D4" s="64"/>
      <c r="E4" s="64"/>
      <c r="F4" s="64"/>
      <c r="G4" s="64"/>
      <c r="H4" s="64"/>
      <c r="I4" s="64"/>
      <c r="J4" s="64"/>
      <c r="K4" s="64"/>
      <c r="L4" s="1"/>
    </row>
    <row r="5" spans="1:29" ht="15.6" x14ac:dyDescent="0.3">
      <c r="A5" s="3"/>
      <c r="B5" s="3"/>
      <c r="C5" s="3"/>
      <c r="D5" s="3"/>
      <c r="E5" s="3"/>
      <c r="F5" s="3"/>
      <c r="G5" s="30"/>
      <c r="H5" s="30" t="s">
        <v>1</v>
      </c>
      <c r="I5" s="31">
        <v>1500</v>
      </c>
      <c r="J5" s="65" t="s">
        <v>2</v>
      </c>
      <c r="K5" s="66"/>
      <c r="L5" s="3"/>
    </row>
    <row r="6" spans="1:29" ht="15.6" hidden="1" x14ac:dyDescent="0.3">
      <c r="A6" s="3"/>
      <c r="B6" s="3"/>
      <c r="C6" s="3"/>
      <c r="D6" s="3"/>
      <c r="E6" s="3"/>
      <c r="F6" s="3"/>
      <c r="G6" s="30"/>
      <c r="H6" s="30" t="s">
        <v>3</v>
      </c>
      <c r="I6" s="31"/>
      <c r="J6" s="66"/>
      <c r="K6" s="66"/>
      <c r="L6" s="3"/>
      <c r="Z6" s="2">
        <v>5.7999999999999996E-3</v>
      </c>
      <c r="AA6" s="2">
        <v>6.9999999999999999E-4</v>
      </c>
      <c r="AB6" s="2">
        <v>8.9999999999999998E-4</v>
      </c>
      <c r="AC6" s="2">
        <v>5.9999999999999995E-4</v>
      </c>
    </row>
    <row r="7" spans="1:29" ht="15.6" x14ac:dyDescent="0.3">
      <c r="A7" s="3"/>
      <c r="B7" s="3"/>
      <c r="C7" s="3"/>
      <c r="D7" s="3"/>
      <c r="E7" s="3"/>
      <c r="F7" s="3"/>
      <c r="G7" s="30"/>
      <c r="H7" s="30" t="s">
        <v>4</v>
      </c>
      <c r="I7" s="32">
        <v>500</v>
      </c>
      <c r="J7" s="66"/>
      <c r="K7" s="66"/>
      <c r="L7" s="3"/>
    </row>
    <row r="8" spans="1:29" ht="14.4" x14ac:dyDescent="0.3">
      <c r="A8" s="3"/>
      <c r="B8" s="3"/>
      <c r="C8" s="3"/>
      <c r="D8" s="3"/>
      <c r="E8" s="3"/>
      <c r="F8" s="3"/>
      <c r="G8" s="5"/>
      <c r="H8" s="5"/>
      <c r="I8" s="3"/>
      <c r="J8" s="3"/>
      <c r="K8" s="3"/>
      <c r="L8" s="3"/>
    </row>
    <row r="9" spans="1:29" ht="14.4" x14ac:dyDescent="0.3">
      <c r="A9" s="3"/>
      <c r="B9" s="3"/>
      <c r="C9" s="3"/>
      <c r="D9" s="3"/>
      <c r="E9" s="3"/>
      <c r="F9" s="3"/>
      <c r="G9" s="5"/>
      <c r="H9" s="5"/>
      <c r="I9" s="3"/>
      <c r="J9" s="3"/>
      <c r="K9" s="3"/>
      <c r="L9" s="3"/>
    </row>
    <row r="10" spans="1:29" ht="21" x14ac:dyDescent="0.3">
      <c r="A10" s="3"/>
      <c r="B10" s="67" t="s">
        <v>5</v>
      </c>
      <c r="C10" s="67"/>
      <c r="D10" s="67"/>
      <c r="E10" s="67"/>
      <c r="F10" s="67"/>
      <c r="G10" s="67"/>
      <c r="H10" s="67"/>
      <c r="I10" s="67"/>
      <c r="J10" s="67"/>
      <c r="K10" s="67"/>
      <c r="L10" s="3"/>
    </row>
    <row r="11" spans="1:29" ht="16.05" customHeight="1" x14ac:dyDescent="0.3">
      <c r="A11" s="3"/>
      <c r="B11" s="33" t="s">
        <v>6</v>
      </c>
      <c r="C11" s="68" t="s">
        <v>7</v>
      </c>
      <c r="D11" s="69"/>
      <c r="E11" s="69"/>
      <c r="F11" s="69"/>
      <c r="G11" s="70"/>
      <c r="H11" s="34"/>
      <c r="I11" s="33" t="s">
        <v>8</v>
      </c>
      <c r="J11" s="33" t="s">
        <v>9</v>
      </c>
      <c r="K11" s="33" t="s">
        <v>10</v>
      </c>
      <c r="L11" s="3"/>
    </row>
    <row r="12" spans="1:29" ht="15.6" x14ac:dyDescent="0.3">
      <c r="A12" s="3"/>
      <c r="B12" s="35"/>
      <c r="C12" s="57"/>
      <c r="D12" s="58"/>
      <c r="E12" s="58"/>
      <c r="F12" s="36"/>
      <c r="G12" s="37"/>
      <c r="H12" s="37"/>
      <c r="I12" s="38"/>
      <c r="J12" s="35"/>
      <c r="K12" s="35"/>
      <c r="L12" s="3"/>
    </row>
    <row r="13" spans="1:29" ht="27" customHeight="1" x14ac:dyDescent="0.3">
      <c r="A13" s="3"/>
      <c r="B13" s="55" t="s">
        <v>11</v>
      </c>
      <c r="C13" s="48"/>
      <c r="D13" s="48"/>
      <c r="E13" s="49"/>
      <c r="F13" s="49"/>
      <c r="G13" s="50" t="s">
        <v>12</v>
      </c>
      <c r="H13" s="51" t="s">
        <v>13</v>
      </c>
      <c r="I13" s="52"/>
      <c r="J13" s="52"/>
      <c r="K13" s="52"/>
      <c r="L13" s="3"/>
      <c r="R13" s="6"/>
    </row>
    <row r="14" spans="1:29" ht="27" customHeight="1" x14ac:dyDescent="0.3">
      <c r="A14" s="3"/>
      <c r="B14" s="56"/>
      <c r="C14" s="39"/>
      <c r="D14" s="39"/>
      <c r="E14" s="40"/>
      <c r="F14" s="41"/>
      <c r="G14" s="7" t="s">
        <v>14</v>
      </c>
      <c r="H14" s="8" t="s">
        <v>15</v>
      </c>
      <c r="I14" s="9">
        <f>IF(H14="TIB + NBI",1.04%,1.08%)</f>
        <v>1.04E-2</v>
      </c>
      <c r="J14" s="10">
        <f>$I$5+IF(H14="TIB + NBI",0,$I$7)</f>
        <v>1500</v>
      </c>
      <c r="K14" s="53">
        <f>(J14*I14)*P14</f>
        <v>15.6</v>
      </c>
      <c r="L14" s="3"/>
      <c r="O14" s="2" t="b">
        <v>1</v>
      </c>
      <c r="P14" s="2">
        <f t="shared" ref="P14" si="0">+IF(O14=TRUE,1,0)</f>
        <v>1</v>
      </c>
      <c r="Q14" s="2" t="s">
        <v>16</v>
      </c>
      <c r="R14" s="6"/>
    </row>
    <row r="15" spans="1:29" s="18" customFormat="1" ht="16.05" customHeight="1" x14ac:dyDescent="0.3">
      <c r="A15" s="12"/>
      <c r="B15" s="13"/>
      <c r="C15" s="57"/>
      <c r="D15" s="58"/>
      <c r="E15" s="58"/>
      <c r="F15" s="36"/>
      <c r="G15" s="14"/>
      <c r="H15" s="14"/>
      <c r="I15" s="15"/>
      <c r="J15" s="16"/>
      <c r="K15" s="17"/>
      <c r="L15" s="12"/>
      <c r="O15" s="2"/>
      <c r="P15" s="2"/>
      <c r="Q15" s="2" t="s">
        <v>15</v>
      </c>
      <c r="R15" s="19"/>
    </row>
    <row r="16" spans="1:29" s="18" customFormat="1" ht="16.05" customHeight="1" x14ac:dyDescent="0.3">
      <c r="A16" s="3"/>
      <c r="B16" s="13"/>
      <c r="C16" s="42" t="s">
        <v>17</v>
      </c>
      <c r="D16" s="43"/>
      <c r="E16" s="44"/>
      <c r="F16" s="44"/>
      <c r="G16" s="44"/>
      <c r="H16" s="44"/>
      <c r="I16" s="44"/>
      <c r="J16" s="44"/>
      <c r="K16" s="44"/>
      <c r="L16" s="3"/>
      <c r="O16" s="2"/>
      <c r="P16" s="2"/>
      <c r="R16" s="19"/>
    </row>
    <row r="17" spans="1:18" ht="27" customHeight="1" x14ac:dyDescent="0.3">
      <c r="A17" s="3"/>
      <c r="B17" s="59" t="s">
        <v>18</v>
      </c>
      <c r="C17" s="39"/>
      <c r="D17" s="45"/>
      <c r="E17" s="40"/>
      <c r="F17" s="41"/>
      <c r="G17" s="7" t="str">
        <f>"Invalidité Permanente : 95 % "&amp;H14</f>
        <v>Invalidité Permanente : 95 % TIB + NBI</v>
      </c>
      <c r="H17" s="7"/>
      <c r="I17" s="9">
        <v>8.6999999999999994E-3</v>
      </c>
      <c r="J17" s="10">
        <f>J14</f>
        <v>1500</v>
      </c>
      <c r="K17" s="11">
        <f t="shared" ref="K17:K19" si="1">(J17*I17)*P17</f>
        <v>13.049999999999999</v>
      </c>
      <c r="L17" s="3"/>
      <c r="O17" s="20" t="b">
        <v>1</v>
      </c>
      <c r="P17" s="2">
        <f t="shared" ref="P17:P19" si="2">+IF(O17=TRUE,1,0)</f>
        <v>1</v>
      </c>
      <c r="Q17" s="6"/>
      <c r="R17" s="21"/>
    </row>
    <row r="18" spans="1:18" ht="27" customHeight="1" x14ac:dyDescent="0.3">
      <c r="A18" s="3"/>
      <c r="B18" s="60"/>
      <c r="C18" s="39"/>
      <c r="D18" s="45"/>
      <c r="E18" s="40"/>
      <c r="F18" s="46"/>
      <c r="G18" s="7" t="s">
        <v>19</v>
      </c>
      <c r="H18" s="7"/>
      <c r="I18" s="9">
        <v>3.8E-3</v>
      </c>
      <c r="J18" s="10">
        <f>J14</f>
        <v>1500</v>
      </c>
      <c r="K18" s="11">
        <f t="shared" si="1"/>
        <v>5.7</v>
      </c>
      <c r="L18" s="3"/>
      <c r="O18" s="20" t="b">
        <v>1</v>
      </c>
      <c r="P18" s="2">
        <f t="shared" si="2"/>
        <v>1</v>
      </c>
      <c r="Q18" s="6"/>
      <c r="R18" s="21"/>
    </row>
    <row r="19" spans="1:18" ht="27" customHeight="1" x14ac:dyDescent="0.3">
      <c r="A19" s="3"/>
      <c r="B19" s="61"/>
      <c r="C19" s="39"/>
      <c r="D19" s="45"/>
      <c r="E19" s="40"/>
      <c r="F19" s="41"/>
      <c r="G19" s="7" t="s">
        <v>20</v>
      </c>
      <c r="H19" s="7"/>
      <c r="I19" s="9">
        <v>5.5999999999999999E-3</v>
      </c>
      <c r="J19" s="10">
        <f>J14</f>
        <v>1500</v>
      </c>
      <c r="K19" s="11">
        <f t="shared" si="1"/>
        <v>8.4</v>
      </c>
      <c r="L19" s="3"/>
      <c r="O19" s="20" t="b">
        <v>1</v>
      </c>
      <c r="P19" s="2">
        <f t="shared" si="2"/>
        <v>1</v>
      </c>
      <c r="Q19" s="6"/>
      <c r="R19" s="21"/>
    </row>
    <row r="20" spans="1:18" ht="15.6" x14ac:dyDescent="0.3">
      <c r="A20" s="3"/>
      <c r="B20" s="28"/>
      <c r="C20" s="29"/>
      <c r="D20" s="29"/>
      <c r="E20" s="29"/>
      <c r="F20" s="29"/>
      <c r="G20" s="47"/>
      <c r="H20" s="47"/>
      <c r="I20" s="29"/>
      <c r="J20" s="29"/>
      <c r="K20" s="29"/>
      <c r="L20" s="3"/>
      <c r="R20" s="6" t="str">
        <f>IF(P15=0,"",R14+#REF!+R17+#REF!)</f>
        <v/>
      </c>
    </row>
    <row r="21" spans="1:18" ht="15.6" x14ac:dyDescent="0.3">
      <c r="A21" s="3"/>
      <c r="B21" s="62" t="s">
        <v>21</v>
      </c>
      <c r="C21" s="62"/>
      <c r="D21" s="62"/>
      <c r="E21" s="62"/>
      <c r="F21" s="62"/>
      <c r="G21" s="62"/>
      <c r="H21" s="62"/>
      <c r="I21" s="62"/>
      <c r="J21" s="62"/>
      <c r="K21" s="62"/>
      <c r="L21" s="3"/>
    </row>
    <row r="22" spans="1:18" ht="15.6" x14ac:dyDescent="0.3">
      <c r="A22" s="3"/>
      <c r="B22" s="28"/>
      <c r="C22" s="22"/>
      <c r="D22" s="22"/>
      <c r="E22" s="22"/>
      <c r="F22" s="22"/>
      <c r="G22" s="23" t="s">
        <v>23</v>
      </c>
      <c r="H22" s="23"/>
      <c r="I22" s="22"/>
      <c r="J22" s="22"/>
      <c r="K22" s="24">
        <f>SUM(K14:K19)</f>
        <v>42.75</v>
      </c>
      <c r="L22" s="3"/>
    </row>
    <row r="23" spans="1:18" ht="15.6" x14ac:dyDescent="0.3">
      <c r="A23" s="3"/>
      <c r="B23" s="25"/>
      <c r="C23" s="25"/>
      <c r="D23" s="25"/>
      <c r="E23" s="25"/>
      <c r="F23" s="25"/>
      <c r="G23" s="26"/>
      <c r="H23" s="26"/>
      <c r="I23" s="28"/>
      <c r="J23" s="25"/>
      <c r="K23" s="25"/>
      <c r="L23" s="3"/>
    </row>
    <row r="24" spans="1:18" ht="15.6" x14ac:dyDescent="0.3">
      <c r="A24" s="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3"/>
    </row>
    <row r="25" spans="1:18" ht="15.6" x14ac:dyDescent="0.3">
      <c r="A25" s="27"/>
      <c r="B25" s="54" t="s">
        <v>24</v>
      </c>
      <c r="C25" s="54"/>
      <c r="D25" s="54"/>
      <c r="E25" s="54"/>
      <c r="F25" s="54"/>
      <c r="G25" s="54"/>
      <c r="H25" s="54"/>
      <c r="I25" s="54"/>
      <c r="J25" s="54"/>
      <c r="K25" s="54"/>
      <c r="L25" s="27"/>
    </row>
    <row r="26" spans="1:18" ht="15.6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8" spans="1:18" ht="14.4" x14ac:dyDescent="0.3">
      <c r="I28" s="20"/>
    </row>
    <row r="29" spans="1:18" ht="14.4" x14ac:dyDescent="0.3"/>
    <row r="30" spans="1:18" ht="14.4" x14ac:dyDescent="0.3"/>
    <row r="31" spans="1:18" ht="14.4" x14ac:dyDescent="0.3"/>
    <row r="32" spans="1:18" ht="14.4" x14ac:dyDescent="0.3"/>
  </sheetData>
  <sheetProtection algorithmName="SHA-512" hashValue="BEOiMavAwID/chcEpIBxN2w2dpZXwNw/9N2PjdJyK11m0xnI5MC5xhABQAGh/asGM/bzofiBcEONBH2eGGcQ/Q==" saltValue="ZSW7Q/ECwmrhqCpt67H0Kg==" spinCount="100000" sheet="1" objects="1" scenarios="1"/>
  <protectedRanges>
    <protectedRange sqref="I7" name="PRIMES_2"/>
    <protectedRange sqref="I6" name="NBI_2"/>
    <protectedRange sqref="I5" name="TIB_2"/>
  </protectedRanges>
  <mergeCells count="11">
    <mergeCell ref="C12:E12"/>
    <mergeCell ref="B1:K1"/>
    <mergeCell ref="B4:K4"/>
    <mergeCell ref="J5:K7"/>
    <mergeCell ref="B10:K10"/>
    <mergeCell ref="C11:G11"/>
    <mergeCell ref="B25:K25"/>
    <mergeCell ref="B13:B14"/>
    <mergeCell ref="C15:E15"/>
    <mergeCell ref="B17:B19"/>
    <mergeCell ref="B21:K21"/>
  </mergeCells>
  <dataValidations count="1">
    <dataValidation type="list" allowBlank="1" showInputMessage="1" showErrorMessage="1" sqref="H14" xr:uid="{2A1DA3CC-3FD2-4CD0-8250-C3A5646BF883}">
      <formula1>$Q$14:$Q$15</formula1>
    </dataValidation>
  </dataValidations>
  <pageMargins left="0.23622047244094491" right="0.23622047244094491" top="0.74803149606299213" bottom="0.74803149606299213" header="0.31496062992125984" footer="0.31496062992125984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16</xdr:row>
                    <xdr:rowOff>30480</xdr:rowOff>
                  </from>
                  <to>
                    <xdr:col>4</xdr:col>
                    <xdr:colOff>83820</xdr:colOff>
                    <xdr:row>17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17</xdr:row>
                    <xdr:rowOff>30480</xdr:rowOff>
                  </from>
                  <to>
                    <xdr:col>4</xdr:col>
                    <xdr:colOff>83820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18</xdr:row>
                    <xdr:rowOff>38100</xdr:rowOff>
                  </from>
                  <to>
                    <xdr:col>4</xdr:col>
                    <xdr:colOff>83820</xdr:colOff>
                    <xdr:row>19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05B44-24EF-4041-B8AC-8E6F02638765}">
  <dimension ref="A1:AC32"/>
  <sheetViews>
    <sheetView showGridLines="0" workbookViewId="0">
      <selection activeCell="H14" sqref="H14"/>
    </sheetView>
  </sheetViews>
  <sheetFormatPr baseColWidth="10" defaultColWidth="6.88671875" defaultRowHeight="15" customHeight="1" zeroHeight="1" x14ac:dyDescent="0.3"/>
  <cols>
    <col min="1" max="1" width="7.6640625" style="2" customWidth="1"/>
    <col min="2" max="2" width="11.44140625" style="2" customWidth="1"/>
    <col min="3" max="3" width="1.6640625" style="2" customWidth="1"/>
    <col min="4" max="4" width="3.6640625" style="2" customWidth="1"/>
    <col min="5" max="5" width="1.6640625" style="2" customWidth="1"/>
    <col min="6" max="6" width="8.88671875" style="2" customWidth="1"/>
    <col min="7" max="7" width="56.88671875" style="2" customWidth="1"/>
    <col min="8" max="8" width="19.109375" style="2" customWidth="1"/>
    <col min="9" max="10" width="17.33203125" style="2" customWidth="1"/>
    <col min="11" max="11" width="14.33203125" style="2" customWidth="1"/>
    <col min="12" max="12" width="7" style="2" customWidth="1"/>
    <col min="13" max="19" width="9.44140625" style="2" hidden="1" customWidth="1"/>
    <col min="20" max="28" width="9.44140625" style="2" customWidth="1"/>
    <col min="29" max="16382" width="6.88671875" style="2"/>
    <col min="16383" max="16383" width="7.88671875" style="2" customWidth="1"/>
    <col min="16384" max="16384" width="6.88671875" style="2"/>
  </cols>
  <sheetData>
    <row r="1" spans="1:29" ht="28.05" customHeight="1" x14ac:dyDescent="0.3">
      <c r="A1" s="1"/>
      <c r="B1" s="63" t="s">
        <v>22</v>
      </c>
      <c r="C1" s="63"/>
      <c r="D1" s="63"/>
      <c r="E1" s="63"/>
      <c r="F1" s="63"/>
      <c r="G1" s="63"/>
      <c r="H1" s="63"/>
      <c r="I1" s="63"/>
      <c r="J1" s="63"/>
      <c r="K1" s="63"/>
      <c r="L1" s="1"/>
    </row>
    <row r="2" spans="1:29" ht="21" x14ac:dyDescent="0.3">
      <c r="A2" s="1"/>
      <c r="B2" s="3"/>
      <c r="C2" s="3"/>
      <c r="D2" s="3"/>
      <c r="E2" s="3"/>
      <c r="F2" s="3"/>
      <c r="G2" s="4"/>
      <c r="H2" s="4"/>
      <c r="I2" s="4"/>
      <c r="J2" s="4"/>
      <c r="K2" s="4"/>
      <c r="L2" s="1"/>
    </row>
    <row r="3" spans="1:29" ht="21" x14ac:dyDescent="0.3">
      <c r="A3" s="1"/>
      <c r="B3" s="3"/>
      <c r="C3" s="3"/>
      <c r="D3" s="3"/>
      <c r="E3" s="3"/>
      <c r="F3" s="3"/>
      <c r="G3" s="4"/>
      <c r="H3" s="4"/>
      <c r="I3" s="4"/>
      <c r="J3" s="4"/>
      <c r="K3" s="4"/>
      <c r="L3" s="1"/>
    </row>
    <row r="4" spans="1:29" ht="25.05" customHeight="1" x14ac:dyDescent="0.3">
      <c r="A4" s="1"/>
      <c r="B4" s="64" t="s">
        <v>0</v>
      </c>
      <c r="C4" s="64"/>
      <c r="D4" s="64"/>
      <c r="E4" s="64"/>
      <c r="F4" s="64"/>
      <c r="G4" s="64"/>
      <c r="H4" s="64"/>
      <c r="I4" s="64"/>
      <c r="J4" s="64"/>
      <c r="K4" s="64"/>
      <c r="L4" s="1"/>
    </row>
    <row r="5" spans="1:29" ht="15.6" x14ac:dyDescent="0.3">
      <c r="A5" s="3"/>
      <c r="B5" s="3"/>
      <c r="C5" s="3"/>
      <c r="D5" s="3"/>
      <c r="E5" s="3"/>
      <c r="F5" s="3"/>
      <c r="G5" s="30"/>
      <c r="H5" s="30" t="s">
        <v>1</v>
      </c>
      <c r="I5" s="31">
        <v>2000</v>
      </c>
      <c r="J5" s="65" t="s">
        <v>2</v>
      </c>
      <c r="K5" s="66"/>
      <c r="L5" s="3"/>
    </row>
    <row r="6" spans="1:29" ht="15.6" hidden="1" x14ac:dyDescent="0.3">
      <c r="A6" s="3"/>
      <c r="B6" s="3"/>
      <c r="C6" s="3"/>
      <c r="D6" s="3"/>
      <c r="E6" s="3"/>
      <c r="F6" s="3"/>
      <c r="G6" s="30"/>
      <c r="H6" s="30" t="s">
        <v>3</v>
      </c>
      <c r="I6" s="31"/>
      <c r="J6" s="66"/>
      <c r="K6" s="66"/>
      <c r="L6" s="3"/>
      <c r="Z6" s="2">
        <v>5.7999999999999996E-3</v>
      </c>
      <c r="AA6" s="2">
        <v>6.9999999999999999E-4</v>
      </c>
      <c r="AB6" s="2">
        <v>8.9999999999999998E-4</v>
      </c>
      <c r="AC6" s="2">
        <v>5.9999999999999995E-4</v>
      </c>
    </row>
    <row r="7" spans="1:29" ht="15.6" x14ac:dyDescent="0.3">
      <c r="A7" s="3"/>
      <c r="B7" s="3"/>
      <c r="C7" s="3"/>
      <c r="D7" s="3"/>
      <c r="E7" s="3"/>
      <c r="F7" s="3"/>
      <c r="G7" s="30"/>
      <c r="H7" s="30" t="s">
        <v>4</v>
      </c>
      <c r="I7" s="32">
        <v>500</v>
      </c>
      <c r="J7" s="66"/>
      <c r="K7" s="66"/>
      <c r="L7" s="3"/>
    </row>
    <row r="8" spans="1:29" ht="14.4" x14ac:dyDescent="0.3">
      <c r="A8" s="3"/>
      <c r="B8" s="3"/>
      <c r="C8" s="3"/>
      <c r="D8" s="3"/>
      <c r="E8" s="3"/>
      <c r="F8" s="3"/>
      <c r="G8" s="5"/>
      <c r="H8" s="5"/>
      <c r="I8" s="3"/>
      <c r="J8" s="3"/>
      <c r="K8" s="3"/>
      <c r="L8" s="3"/>
    </row>
    <row r="9" spans="1:29" ht="14.4" x14ac:dyDescent="0.3">
      <c r="A9" s="3"/>
      <c r="B9" s="3"/>
      <c r="C9" s="3"/>
      <c r="D9" s="3"/>
      <c r="E9" s="3"/>
      <c r="F9" s="3"/>
      <c r="G9" s="5"/>
      <c r="H9" s="5"/>
      <c r="I9" s="3"/>
      <c r="J9" s="3"/>
      <c r="K9" s="3"/>
      <c r="L9" s="3"/>
    </row>
    <row r="10" spans="1:29" ht="21" x14ac:dyDescent="0.3">
      <c r="A10" s="3"/>
      <c r="B10" s="67" t="s">
        <v>5</v>
      </c>
      <c r="C10" s="67"/>
      <c r="D10" s="67"/>
      <c r="E10" s="67"/>
      <c r="F10" s="67"/>
      <c r="G10" s="67"/>
      <c r="H10" s="67"/>
      <c r="I10" s="67"/>
      <c r="J10" s="67"/>
      <c r="K10" s="67"/>
      <c r="L10" s="3"/>
    </row>
    <row r="11" spans="1:29" ht="16.05" customHeight="1" x14ac:dyDescent="0.3">
      <c r="A11" s="3"/>
      <c r="B11" s="33" t="s">
        <v>6</v>
      </c>
      <c r="C11" s="68" t="s">
        <v>7</v>
      </c>
      <c r="D11" s="69"/>
      <c r="E11" s="69"/>
      <c r="F11" s="69"/>
      <c r="G11" s="70"/>
      <c r="H11" s="34"/>
      <c r="I11" s="33" t="s">
        <v>8</v>
      </c>
      <c r="J11" s="33" t="s">
        <v>9</v>
      </c>
      <c r="K11" s="33" t="s">
        <v>10</v>
      </c>
      <c r="L11" s="3"/>
    </row>
    <row r="12" spans="1:29" ht="15.6" x14ac:dyDescent="0.3">
      <c r="A12" s="3"/>
      <c r="B12" s="35"/>
      <c r="C12" s="57"/>
      <c r="D12" s="58"/>
      <c r="E12" s="58"/>
      <c r="F12" s="36"/>
      <c r="G12" s="37"/>
      <c r="H12" s="37"/>
      <c r="I12" s="38"/>
      <c r="J12" s="35"/>
      <c r="K12" s="35"/>
      <c r="L12" s="3"/>
    </row>
    <row r="13" spans="1:29" ht="27" customHeight="1" x14ac:dyDescent="0.3">
      <c r="A13" s="3"/>
      <c r="B13" s="55" t="s">
        <v>11</v>
      </c>
      <c r="C13" s="48"/>
      <c r="D13" s="48"/>
      <c r="E13" s="49"/>
      <c r="F13" s="49"/>
      <c r="G13" s="50" t="s">
        <v>12</v>
      </c>
      <c r="H13" s="51" t="s">
        <v>13</v>
      </c>
      <c r="I13" s="52"/>
      <c r="J13" s="52"/>
      <c r="K13" s="52"/>
      <c r="L13" s="3"/>
      <c r="R13" s="6"/>
    </row>
    <row r="14" spans="1:29" ht="27" customHeight="1" x14ac:dyDescent="0.3">
      <c r="A14" s="3"/>
      <c r="B14" s="56"/>
      <c r="C14" s="39"/>
      <c r="D14" s="39"/>
      <c r="E14" s="40"/>
      <c r="F14" s="41"/>
      <c r="G14" s="7" t="s">
        <v>14</v>
      </c>
      <c r="H14" s="8" t="s">
        <v>16</v>
      </c>
      <c r="I14" s="9">
        <f>IF(H14="TIB + NBI",1.1%,1.14%)</f>
        <v>1.1399999999999999E-2</v>
      </c>
      <c r="J14" s="10">
        <f>$I$5+IF(H14="TIB + NBI",0,$I$7)</f>
        <v>2500</v>
      </c>
      <c r="K14" s="53">
        <f>(J14*I14)*P14</f>
        <v>28.499999999999996</v>
      </c>
      <c r="L14" s="3"/>
      <c r="O14" s="2" t="b">
        <v>1</v>
      </c>
      <c r="P14" s="2">
        <f t="shared" ref="P14" si="0">+IF(O14=TRUE,1,0)</f>
        <v>1</v>
      </c>
      <c r="Q14" s="2" t="s">
        <v>16</v>
      </c>
      <c r="R14" s="6"/>
    </row>
    <row r="15" spans="1:29" s="18" customFormat="1" ht="16.05" customHeight="1" x14ac:dyDescent="0.3">
      <c r="A15" s="12"/>
      <c r="B15" s="13"/>
      <c r="C15" s="57"/>
      <c r="D15" s="58"/>
      <c r="E15" s="58"/>
      <c r="F15" s="36"/>
      <c r="G15" s="14"/>
      <c r="H15" s="14"/>
      <c r="I15" s="15"/>
      <c r="J15" s="16"/>
      <c r="K15" s="17"/>
      <c r="L15" s="12"/>
      <c r="O15" s="2"/>
      <c r="P15" s="2"/>
      <c r="Q15" s="2" t="s">
        <v>15</v>
      </c>
      <c r="R15" s="19"/>
    </row>
    <row r="16" spans="1:29" s="18" customFormat="1" ht="16.05" customHeight="1" x14ac:dyDescent="0.3">
      <c r="A16" s="3"/>
      <c r="B16" s="13"/>
      <c r="C16" s="42" t="s">
        <v>17</v>
      </c>
      <c r="D16" s="43"/>
      <c r="E16" s="44"/>
      <c r="F16" s="44"/>
      <c r="G16" s="44"/>
      <c r="H16" s="44"/>
      <c r="I16" s="44"/>
      <c r="J16" s="44"/>
      <c r="K16" s="44"/>
      <c r="L16" s="3"/>
      <c r="O16" s="2"/>
      <c r="P16" s="2"/>
      <c r="R16" s="19"/>
    </row>
    <row r="17" spans="1:18" ht="27" customHeight="1" x14ac:dyDescent="0.3">
      <c r="A17" s="3"/>
      <c r="B17" s="59" t="s">
        <v>18</v>
      </c>
      <c r="C17" s="39"/>
      <c r="D17" s="45"/>
      <c r="E17" s="40"/>
      <c r="F17" s="41"/>
      <c r="G17" s="7" t="str">
        <f>"Invalidité Permanente : 95 % "&amp;H14</f>
        <v>Invalidité Permanente : 95 % TIB + NBI + RI</v>
      </c>
      <c r="H17" s="7"/>
      <c r="I17" s="9">
        <v>8.6999999999999994E-3</v>
      </c>
      <c r="J17" s="10">
        <f>J14</f>
        <v>2500</v>
      </c>
      <c r="K17" s="11">
        <f t="shared" ref="K17:K19" si="1">(J17*I17)*P17</f>
        <v>21.75</v>
      </c>
      <c r="L17" s="3"/>
      <c r="O17" s="20" t="b">
        <v>1</v>
      </c>
      <c r="P17" s="2">
        <f t="shared" ref="P17:P19" si="2">+IF(O17=TRUE,1,0)</f>
        <v>1</v>
      </c>
      <c r="Q17" s="6"/>
      <c r="R17" s="21"/>
    </row>
    <row r="18" spans="1:18" ht="27" customHeight="1" x14ac:dyDescent="0.3">
      <c r="A18" s="3"/>
      <c r="B18" s="60"/>
      <c r="C18" s="39"/>
      <c r="D18" s="45"/>
      <c r="E18" s="40"/>
      <c r="F18" s="46"/>
      <c r="G18" s="7" t="s">
        <v>19</v>
      </c>
      <c r="H18" s="7"/>
      <c r="I18" s="9">
        <v>3.8E-3</v>
      </c>
      <c r="J18" s="10">
        <f>J14</f>
        <v>2500</v>
      </c>
      <c r="K18" s="11">
        <f t="shared" si="1"/>
        <v>9.5</v>
      </c>
      <c r="L18" s="3"/>
      <c r="O18" s="20" t="b">
        <v>1</v>
      </c>
      <c r="P18" s="2">
        <f t="shared" si="2"/>
        <v>1</v>
      </c>
      <c r="Q18" s="6"/>
      <c r="R18" s="21"/>
    </row>
    <row r="19" spans="1:18" ht="27" customHeight="1" x14ac:dyDescent="0.3">
      <c r="A19" s="3"/>
      <c r="B19" s="61"/>
      <c r="C19" s="39"/>
      <c r="D19" s="45"/>
      <c r="E19" s="40"/>
      <c r="F19" s="41"/>
      <c r="G19" s="7" t="s">
        <v>20</v>
      </c>
      <c r="H19" s="7"/>
      <c r="I19" s="9">
        <v>5.5999999999999999E-3</v>
      </c>
      <c r="J19" s="10">
        <f>J14</f>
        <v>2500</v>
      </c>
      <c r="K19" s="11">
        <f t="shared" si="1"/>
        <v>14</v>
      </c>
      <c r="L19" s="3"/>
      <c r="O19" s="20" t="b">
        <v>1</v>
      </c>
      <c r="P19" s="2">
        <f t="shared" si="2"/>
        <v>1</v>
      </c>
      <c r="Q19" s="6"/>
      <c r="R19" s="21"/>
    </row>
    <row r="20" spans="1:18" ht="15.6" x14ac:dyDescent="0.3">
      <c r="A20" s="3"/>
      <c r="B20" s="28"/>
      <c r="C20" s="29"/>
      <c r="D20" s="29"/>
      <c r="E20" s="29"/>
      <c r="F20" s="29"/>
      <c r="G20" s="47"/>
      <c r="H20" s="47"/>
      <c r="I20" s="29"/>
      <c r="J20" s="29"/>
      <c r="K20" s="29"/>
      <c r="L20" s="3"/>
      <c r="R20" s="6" t="str">
        <f>IF(P15=0,"",R14+#REF!+R17+#REF!)</f>
        <v/>
      </c>
    </row>
    <row r="21" spans="1:18" ht="15.6" x14ac:dyDescent="0.3">
      <c r="A21" s="3"/>
      <c r="B21" s="62" t="s">
        <v>21</v>
      </c>
      <c r="C21" s="62"/>
      <c r="D21" s="62"/>
      <c r="E21" s="62"/>
      <c r="F21" s="62"/>
      <c r="G21" s="62"/>
      <c r="H21" s="62"/>
      <c r="I21" s="62"/>
      <c r="J21" s="62"/>
      <c r="K21" s="62"/>
      <c r="L21" s="3"/>
    </row>
    <row r="22" spans="1:18" ht="15.6" x14ac:dyDescent="0.3">
      <c r="A22" s="3"/>
      <c r="B22" s="28"/>
      <c r="C22" s="22"/>
      <c r="D22" s="22"/>
      <c r="E22" s="22"/>
      <c r="F22" s="22"/>
      <c r="G22" s="23" t="s">
        <v>23</v>
      </c>
      <c r="H22" s="23"/>
      <c r="I22" s="22"/>
      <c r="J22" s="22"/>
      <c r="K22" s="24">
        <f>SUM(K14:K19)</f>
        <v>73.75</v>
      </c>
      <c r="L22" s="3"/>
    </row>
    <row r="23" spans="1:18" ht="15.6" x14ac:dyDescent="0.3">
      <c r="A23" s="3"/>
      <c r="B23" s="25"/>
      <c r="C23" s="25"/>
      <c r="D23" s="25"/>
      <c r="E23" s="25"/>
      <c r="F23" s="25"/>
      <c r="G23" s="26"/>
      <c r="H23" s="26"/>
      <c r="I23" s="28"/>
      <c r="J23" s="25"/>
      <c r="K23" s="25"/>
      <c r="L23" s="3"/>
    </row>
    <row r="24" spans="1:18" ht="15.6" x14ac:dyDescent="0.3">
      <c r="A24" s="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3"/>
    </row>
    <row r="25" spans="1:18" ht="15.6" x14ac:dyDescent="0.3">
      <c r="A25" s="27"/>
      <c r="B25" s="54" t="s">
        <v>24</v>
      </c>
      <c r="C25" s="54"/>
      <c r="D25" s="54"/>
      <c r="E25" s="54"/>
      <c r="F25" s="54"/>
      <c r="G25" s="54"/>
      <c r="H25" s="54"/>
      <c r="I25" s="54"/>
      <c r="J25" s="54"/>
      <c r="K25" s="54"/>
      <c r="L25" s="27"/>
    </row>
    <row r="26" spans="1:18" ht="15.6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8" spans="1:18" ht="14.4" x14ac:dyDescent="0.3">
      <c r="I28" s="20"/>
    </row>
    <row r="29" spans="1:18" ht="14.4" x14ac:dyDescent="0.3"/>
    <row r="30" spans="1:18" ht="14.4" x14ac:dyDescent="0.3"/>
    <row r="31" spans="1:18" ht="14.4" x14ac:dyDescent="0.3"/>
    <row r="32" spans="1:18" ht="14.4" x14ac:dyDescent="0.3"/>
  </sheetData>
  <sheetProtection algorithmName="SHA-512" hashValue="kIoMYjdIyCVeoG/34SRA0VF1k223WM395NacBeXEGW9ytKT6Me+571XjUbcP4dRQ9nGwiQAz+1oQFOck/Es+Xg==" saltValue="+/CG48fZhFY38ly3QWbU7w==" spinCount="100000" sheet="1" objects="1" scenarios="1"/>
  <protectedRanges>
    <protectedRange sqref="I7" name="PRIMES_2"/>
    <protectedRange sqref="I6" name="NBI_2"/>
    <protectedRange sqref="I5" name="TIB_2"/>
  </protectedRanges>
  <mergeCells count="11">
    <mergeCell ref="C12:E12"/>
    <mergeCell ref="B1:K1"/>
    <mergeCell ref="B4:K4"/>
    <mergeCell ref="J5:K7"/>
    <mergeCell ref="B10:K10"/>
    <mergeCell ref="C11:G11"/>
    <mergeCell ref="B25:K25"/>
    <mergeCell ref="B13:B14"/>
    <mergeCell ref="C15:E15"/>
    <mergeCell ref="B17:B19"/>
    <mergeCell ref="B21:K21"/>
  </mergeCells>
  <dataValidations count="1">
    <dataValidation type="list" allowBlank="1" showInputMessage="1" showErrorMessage="1" sqref="H14" xr:uid="{FB011D49-CB3A-47FC-9F4C-34B7BB1D6EE3}">
      <formula1>$Q$14:$Q$15</formula1>
    </dataValidation>
  </dataValidations>
  <pageMargins left="0.23622047244094491" right="0.23622047244094491" top="0.74803149606299213" bottom="0.74803149606299213" header="0.31496062992125984" footer="0.31496062992125984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16</xdr:row>
                    <xdr:rowOff>30480</xdr:rowOff>
                  </from>
                  <to>
                    <xdr:col>4</xdr:col>
                    <xdr:colOff>76200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17</xdr:row>
                    <xdr:rowOff>30480</xdr:rowOff>
                  </from>
                  <to>
                    <xdr:col>4</xdr:col>
                    <xdr:colOff>76200</xdr:colOff>
                    <xdr:row>18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18</xdr:row>
                    <xdr:rowOff>38100</xdr:rowOff>
                  </from>
                  <to>
                    <xdr:col>4</xdr:col>
                    <xdr:colOff>76200</xdr:colOff>
                    <xdr:row>19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ADHESION &lt;12 MOIS</vt:lpstr>
      <vt:lpstr>ADHESION &gt;12 MOIS</vt:lpstr>
      <vt:lpstr>'ADHESION &lt;12 MOIS'!Zone_d_impression</vt:lpstr>
      <vt:lpstr>'ADHESION &gt;12 MOIS'!Zone_d_impression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BEGUIN Laurent</dc:creator>
  <cp:lastModifiedBy>Marlène GIROD</cp:lastModifiedBy>
  <cp:lastPrinted>2024-10-01T08:56:20Z</cp:lastPrinted>
  <dcterms:created xsi:type="dcterms:W3CDTF">2024-10-01T08:32:40Z</dcterms:created>
  <dcterms:modified xsi:type="dcterms:W3CDTF">2024-11-22T09:58:12Z</dcterms:modified>
</cp:coreProperties>
</file>